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лексей\Desktop\"/>
    </mc:Choice>
  </mc:AlternateContent>
  <xr:revisionPtr revIDLastSave="0" documentId="13_ncr:1_{9F110D90-80D9-4C8A-ADC4-7AE9E4ADE214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Эврика" sheetId="10" r:id="rId1"/>
    <sheet name="Инженерный класс" sheetId="11" r:id="rId2"/>
  </sheets>
  <externalReferences>
    <externalReference r:id="rId3"/>
  </externalReferences>
  <definedNames>
    <definedName name="_xlnm._FilterDatabase" localSheetId="0" hidden="1">Эврика!$A$3:$IK$9</definedName>
    <definedName name="YANDEX_13_1" localSheetId="0">'[1]ОБЖ_НВП '!#REF!</definedName>
    <definedName name="YANDEX_13_1">'[1]ОБЖ_НВП '!#REF!</definedName>
    <definedName name="YANDEX_6_1" localSheetId="0">'[1]ОБЖ_НВП '!#REF!</definedName>
    <definedName name="YANDEX_6_1">'[1]ОБЖ_НВП '!#REF!</definedName>
    <definedName name="_xlnm.Print_Titles" localSheetId="1">'Инженерный класс'!#REF!</definedName>
    <definedName name="роо">'[1]ОБЖ_НВП '!#REF!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66" i="11" l="1"/>
  <c r="F455" i="11"/>
  <c r="F452" i="11"/>
  <c r="F451" i="11"/>
  <c r="F453" i="11" s="1"/>
  <c r="F424" i="11"/>
  <c r="F404" i="11"/>
  <c r="F387" i="11"/>
  <c r="F402" i="11" s="1"/>
  <c r="F384" i="11"/>
  <c r="F379" i="11" s="1"/>
  <c r="F383" i="11"/>
  <c r="F382" i="11"/>
  <c r="F378" i="11"/>
  <c r="F377" i="11"/>
  <c r="F376" i="11"/>
  <c r="F375" i="11"/>
  <c r="F374" i="11"/>
  <c r="F372" i="11"/>
  <c r="F371" i="11"/>
  <c r="F370" i="11"/>
  <c r="F369" i="11"/>
  <c r="F366" i="11"/>
  <c r="F365" i="11"/>
  <c r="F364" i="11"/>
  <c r="F358" i="11"/>
  <c r="F350" i="11"/>
  <c r="F344" i="11"/>
  <c r="F338" i="11"/>
  <c r="F321" i="11"/>
  <c r="F320" i="11"/>
  <c r="F316" i="11"/>
  <c r="F298" i="11"/>
  <c r="F279" i="11"/>
  <c r="F261" i="11"/>
  <c r="F249" i="11"/>
  <c r="F240" i="11"/>
  <c r="F229" i="11"/>
  <c r="F228" i="11"/>
  <c r="F197" i="11"/>
  <c r="F169" i="11"/>
  <c r="F143" i="11"/>
  <c r="F117" i="11"/>
  <c r="F101" i="11"/>
  <c r="F100" i="11"/>
  <c r="F99" i="11"/>
  <c r="F98" i="11" s="1"/>
  <c r="F87" i="11"/>
  <c r="F76" i="11"/>
  <c r="F75" i="11"/>
  <c r="F74" i="11"/>
  <c r="F73" i="11"/>
  <c r="F66" i="11"/>
  <c r="F65" i="11"/>
  <c r="F64" i="11"/>
  <c r="F63" i="11"/>
  <c r="F56" i="11"/>
  <c r="D46" i="11"/>
  <c r="F46" i="11" s="1"/>
  <c r="F45" i="11"/>
  <c r="F44" i="11"/>
  <c r="F43" i="11"/>
  <c r="F42" i="11"/>
  <c r="F41" i="11"/>
  <c r="F40" i="11"/>
  <c r="F39" i="11"/>
  <c r="F38" i="11"/>
  <c r="F37" i="11"/>
  <c r="F36" i="11"/>
  <c r="D34" i="11"/>
  <c r="F26" i="11"/>
  <c r="F25" i="11"/>
  <c r="F23" i="11"/>
  <c r="F22" i="11"/>
  <c r="F21" i="11"/>
  <c r="F20" i="11"/>
  <c r="F19" i="11"/>
  <c r="F18" i="11"/>
  <c r="F17" i="11"/>
  <c r="F16" i="11"/>
  <c r="F15" i="11"/>
  <c r="D13" i="11"/>
  <c r="F5" i="11"/>
  <c r="F13" i="11" l="1"/>
  <c r="F373" i="11"/>
  <c r="F385" i="11" s="1"/>
  <c r="F71" i="11"/>
  <c r="F474" i="11"/>
  <c r="F224" i="11"/>
  <c r="F226" i="11"/>
  <c r="F313" i="11" s="1"/>
  <c r="F34" i="11"/>
  <c r="F61" i="11"/>
  <c r="F361" i="11"/>
  <c r="F367" i="11" s="1"/>
  <c r="F448" i="11"/>
  <c r="F115" i="11" l="1"/>
  <c r="F476" i="11"/>
  <c r="E8" i="10"/>
  <c r="E7" i="10"/>
  <c r="E6" i="10"/>
  <c r="E5" i="10"/>
  <c r="E4" i="10"/>
  <c r="E3" i="10"/>
  <c r="E9" i="10" l="1"/>
</calcChain>
</file>

<file path=xl/sharedStrings.xml><?xml version="1.0" encoding="utf-8"?>
<sst xmlns="http://schemas.openxmlformats.org/spreadsheetml/2006/main" count="608" uniqueCount="473">
  <si>
    <t>№</t>
  </si>
  <si>
    <t>Наименование</t>
  </si>
  <si>
    <t>Кол-во</t>
  </si>
  <si>
    <t>Цена ед.</t>
  </si>
  <si>
    <t>Сумма</t>
  </si>
  <si>
    <t>п/п</t>
  </si>
  <si>
    <t>(шт.)</t>
  </si>
  <si>
    <t>(руб.)</t>
  </si>
  <si>
    <t>6</t>
  </si>
  <si>
    <t>НДС не облагается</t>
  </si>
  <si>
    <t>1</t>
  </si>
  <si>
    <t>2</t>
  </si>
  <si>
    <t>3</t>
  </si>
  <si>
    <t>4</t>
  </si>
  <si>
    <t>5</t>
  </si>
  <si>
    <t>Жесткий диск HDD, внешний, USB 3.0, 500 Гб, 600 Мб/с</t>
  </si>
  <si>
    <t>ИТОГО:</t>
  </si>
  <si>
    <r>
      <t xml:space="preserve">Комплект мультимедийного курса для школы "Eureka" </t>
    </r>
    <r>
      <rPr>
        <b/>
        <sz val="10"/>
        <rFont val="Times New Roman"/>
        <family val="1"/>
        <charset val="204"/>
      </rPr>
      <t>3D</t>
    </r>
    <r>
      <rPr>
        <sz val="10"/>
        <rFont val="Times New Roman"/>
        <family val="1"/>
        <charset val="204"/>
      </rPr>
      <t xml:space="preserve"> (Физика, Химия, Биология) - 300 тем; локальная лицензия на 1 ПК; техническая поддержка на 5 лет</t>
    </r>
  </si>
  <si>
    <r>
      <t xml:space="preserve">Комплект мультимедийного курса для школы "Eureka" </t>
    </r>
    <r>
      <rPr>
        <b/>
        <sz val="10"/>
        <rFont val="Times New Roman"/>
        <family val="1"/>
        <charset val="204"/>
      </rPr>
      <t>Mono</t>
    </r>
    <r>
      <rPr>
        <sz val="10"/>
        <rFont val="Times New Roman"/>
        <family val="1"/>
        <charset val="204"/>
      </rPr>
      <t xml:space="preserve"> (Физика, Химия, Биология) - 600 тем; сетевая лицензия на 25+1; техническая поддержка на 5 лет</t>
    </r>
  </si>
  <si>
    <r>
      <t xml:space="preserve">Комплект мультимедийного курса для школы "Eureka" </t>
    </r>
    <r>
      <rPr>
        <b/>
        <sz val="10"/>
        <rFont val="Times New Roman"/>
        <family val="1"/>
        <charset val="204"/>
      </rPr>
      <t>Mono</t>
    </r>
    <r>
      <rPr>
        <sz val="10"/>
        <rFont val="Times New Roman"/>
        <family val="1"/>
        <charset val="204"/>
      </rPr>
      <t xml:space="preserve"> (Физика) - 200 тем; сетевая лицензия на 25+1; техническая поддержка на 5 лет</t>
    </r>
  </si>
  <si>
    <r>
      <t xml:space="preserve">Комплект мультимедийного курса для школы "Eureka" </t>
    </r>
    <r>
      <rPr>
        <b/>
        <sz val="10"/>
        <rFont val="Times New Roman"/>
        <family val="1"/>
        <charset val="204"/>
      </rPr>
      <t xml:space="preserve">Mono </t>
    </r>
    <r>
      <rPr>
        <sz val="10"/>
        <rFont val="Times New Roman"/>
        <family val="1"/>
        <charset val="204"/>
      </rPr>
      <t>(Химия) - 200 тем; сетевая лицензия на 25+1; техническая поддержка на 5 лет</t>
    </r>
  </si>
  <si>
    <r>
      <t>Комплект мультимедийного курса для школы "Eureka"</t>
    </r>
    <r>
      <rPr>
        <b/>
        <sz val="10"/>
        <rFont val="Times New Roman"/>
        <family val="1"/>
        <charset val="204"/>
      </rPr>
      <t xml:space="preserve"> Mono</t>
    </r>
    <r>
      <rPr>
        <sz val="10"/>
        <rFont val="Times New Roman"/>
        <family val="1"/>
        <charset val="204"/>
      </rPr>
      <t xml:space="preserve"> (Биология) - 200 тем; сетевая лицензия на 25+1; техническая поддержка на 5 лет</t>
    </r>
  </si>
  <si>
    <t xml:space="preserve">(Рубли) </t>
  </si>
  <si>
    <t>Токарные и фрезерные работы на станках с ЧПУ</t>
  </si>
  <si>
    <t xml:space="preserve"> Настольный фрезерный станок с ЧПУ DiSyS RDS-F 0,6 кВт  (Формат А5)</t>
  </si>
  <si>
    <t>в составе:</t>
  </si>
  <si>
    <t xml:space="preserve">Базис станка </t>
  </si>
  <si>
    <t xml:space="preserve">Блок управления </t>
  </si>
  <si>
    <t xml:space="preserve">Шпиндельная головка </t>
  </si>
  <si>
    <t>Программное обеспечение для управления станком</t>
  </si>
  <si>
    <t>Сборник лабораторных работ ( 17 ЛР)</t>
  </si>
  <si>
    <t>Инструкция по эксплуатации, паспорт</t>
  </si>
  <si>
    <t>Набор оборудования для работы на Настольном  фрезерном станке с ЧПУ</t>
  </si>
  <si>
    <t>2.1</t>
  </si>
  <si>
    <t>Стол поворотный (делительная головка) , программный</t>
  </si>
  <si>
    <t>2.2</t>
  </si>
  <si>
    <t>Набор приспособлений для крепления заготовки</t>
  </si>
  <si>
    <t>2.3</t>
  </si>
  <si>
    <t>Комплект металлорежущего инструмента</t>
  </si>
  <si>
    <t>2.4</t>
  </si>
  <si>
    <t xml:space="preserve">Персональный компьютер с монитором </t>
  </si>
  <si>
    <t>2.5</t>
  </si>
  <si>
    <t>ИБП  2000VA</t>
  </si>
  <si>
    <t>2.6</t>
  </si>
  <si>
    <t>Интегрированный CAD/CAM комплекс "ADEM" ( локальный на 1 р/м)</t>
  </si>
  <si>
    <t>2.7</t>
  </si>
  <si>
    <t xml:space="preserve">Постпроцессор </t>
  </si>
  <si>
    <t>2.8</t>
  </si>
  <si>
    <t>Защитная кабина</t>
  </si>
  <si>
    <t>2.9</t>
  </si>
  <si>
    <t xml:space="preserve">Подставка под станок </t>
  </si>
  <si>
    <t>2.10</t>
  </si>
  <si>
    <t>Стул  полумягкий, регулируемый по высоте</t>
  </si>
  <si>
    <t>2.11</t>
  </si>
  <si>
    <t>Набор заготовок :  Макетный пластик 40*40*25 мм</t>
  </si>
  <si>
    <t xml:space="preserve"> Настольный токарный станок с  ЧПУ RDS-T - 0,6 кВт</t>
  </si>
  <si>
    <t>Базис для токарной обработки , программный (нарезка резьбы)</t>
  </si>
  <si>
    <t>Револьверная головка смены инструмента (8 –ми позиционная )</t>
  </si>
  <si>
    <t xml:space="preserve">Набор оборудования для работы настольного токарного станка с ЧПУ </t>
  </si>
  <si>
    <t>4.1</t>
  </si>
  <si>
    <t xml:space="preserve">Комплект оснастки и инструмента  </t>
  </si>
  <si>
    <t>4.2</t>
  </si>
  <si>
    <t>4.3</t>
  </si>
  <si>
    <t>4.4</t>
  </si>
  <si>
    <t>Источник бесперебойного питания  2000VA</t>
  </si>
  <si>
    <t>4.5</t>
  </si>
  <si>
    <t>4.6</t>
  </si>
  <si>
    <t>4.7</t>
  </si>
  <si>
    <t>4.8</t>
  </si>
  <si>
    <t>4.9</t>
  </si>
  <si>
    <t>4.10</t>
  </si>
  <si>
    <t>Набор заготовок : Мелаллический пруток 1,6*30 см</t>
  </si>
  <si>
    <t>Набор измерительного инструмента для станка</t>
  </si>
  <si>
    <t>5.1</t>
  </si>
  <si>
    <t>Индикаторная головка часового типа с магнитным штативом</t>
  </si>
  <si>
    <t>5.2</t>
  </si>
  <si>
    <t>Комплект универсального измерительного инструмента</t>
  </si>
  <si>
    <t>включающий:</t>
  </si>
  <si>
    <t xml:space="preserve"> - Штангенциркуль 150 мм, 0,05 мм</t>
  </si>
  <si>
    <t xml:space="preserve"> - Микрометр 0 - 25 мм, 0,01 мм </t>
  </si>
  <si>
    <t xml:space="preserve"> - Угольник 100 мм</t>
  </si>
  <si>
    <t xml:space="preserve"> - Линейка 150 мм</t>
  </si>
  <si>
    <t>5.3</t>
  </si>
  <si>
    <t>Индикатор рычажно-зубчатый боковой типа ИРБ 0,8 (0-0,8 мм)</t>
  </si>
  <si>
    <t xml:space="preserve">Учебный фрезерный станок с ЧПУ «ЮНИОР- Ф»
</t>
  </si>
  <si>
    <t>Базис станка 3-х осевой с блоком управления</t>
  </si>
  <si>
    <t>Оснастка и инструмент (набор фрез)</t>
  </si>
  <si>
    <t>7</t>
  </si>
  <si>
    <t>Набор оборудования для работы учебного фрезерного станка с ЧПУ ЮНИОР-Ф</t>
  </si>
  <si>
    <t>7.1</t>
  </si>
  <si>
    <t>Ноутбук</t>
  </si>
  <si>
    <t>7.2</t>
  </si>
  <si>
    <t>7.3</t>
  </si>
  <si>
    <t>Набор заготовок : Макетный пластик 40*40*25 мм</t>
  </si>
  <si>
    <t>8</t>
  </si>
  <si>
    <t>Учебный токарный станок с ЧПУ «ЮНИОР- Т»</t>
  </si>
  <si>
    <t>Базис станка с блоком управления</t>
  </si>
  <si>
    <t>Оснастка и инструмент</t>
  </si>
  <si>
    <t>9</t>
  </si>
  <si>
    <t>Набор оборудования для работы учебного токарного министанка с ЧПУ ЮНИОР-Т</t>
  </si>
  <si>
    <t>9.1</t>
  </si>
  <si>
    <t>Блок управления на базе персоального компьютера с монитором</t>
  </si>
  <si>
    <t>9.2</t>
  </si>
  <si>
    <t>9.3</t>
  </si>
  <si>
    <t>Набор заготовок :Мелаллический пруток 1*30 см</t>
  </si>
  <si>
    <t>10</t>
  </si>
  <si>
    <t>Интерактивный комплекс   визуального контроля и управления реальным процессом обработки деталей на фрезерном станке  Active Vision</t>
  </si>
  <si>
    <t>Настольный фрезерно-сверлильный станок, оснащенный датчиками перемещения режущего инструмента и стола</t>
  </si>
  <si>
    <t xml:space="preserve">Моноблок со специализированным программным обеспечением
«Фрезер_Active Vision»
</t>
  </si>
  <si>
    <t>Беспроводная клавиатура и мышь</t>
  </si>
  <si>
    <t>Набор режущего инструмента из 5 - ти фрез.</t>
  </si>
  <si>
    <t>Патрон цанговый с набором цанг.</t>
  </si>
  <si>
    <t>Набор сверл.</t>
  </si>
  <si>
    <t xml:space="preserve"> Штангенциркуль. </t>
  </si>
  <si>
    <t>Защитные очки.</t>
  </si>
  <si>
    <t>Набор заготовок :Макетный пластик 40*40*25 мм</t>
  </si>
  <si>
    <t>11</t>
  </si>
  <si>
    <t>Интерактивный комплекс   визуального контроля и управления реальным процессом обработки деталей на токарном станке  Active Vision</t>
  </si>
  <si>
    <t>Настольный токарный станок, оснащенный датчиками перемещения режущего инструмента</t>
  </si>
  <si>
    <t xml:space="preserve">Моноблок со специализированным программным обеспечением
«Токарь_Active Vision»
</t>
  </si>
  <si>
    <t>Набор режущего инструмента из 7-ми резцов</t>
  </si>
  <si>
    <t>Набор сменных твердосплавных пластин для 7 резцов</t>
  </si>
  <si>
    <t>Набор сверл</t>
  </si>
  <si>
    <t>Штангенциркуль</t>
  </si>
  <si>
    <t>Защитные очки</t>
  </si>
  <si>
    <t>Набор заготовок (Мелаллические прутки: 2*30см - 5 штук; 1,6*30см- 5 штук; 1*30см 5 штук)</t>
  </si>
  <si>
    <t>12</t>
  </si>
  <si>
    <t>Учебно-методические  материалы</t>
  </si>
  <si>
    <t>12.1</t>
  </si>
  <si>
    <t>УЧЕБНОЕ ПОСОБИЕ. Основы компьютерной графики и 3D моделирования (технический рисунок).</t>
  </si>
  <si>
    <t>12.2</t>
  </si>
  <si>
    <t>ПРАКТИКУМ. Основы компьютерной графики и 3D моделирования (технический рисунок).</t>
  </si>
  <si>
    <t>13</t>
  </si>
  <si>
    <t>Модульный станок 3 в 1 (лазер, 3D принтер, гравер)</t>
  </si>
  <si>
    <t>Портальное основание</t>
  </si>
  <si>
    <t>3-х осевой станок</t>
  </si>
  <si>
    <t>3D-печатающая головка</t>
  </si>
  <si>
    <t>Панель управления</t>
  </si>
  <si>
    <t>Катушка пластика</t>
  </si>
  <si>
    <t>Подогреваемый стол</t>
  </si>
  <si>
    <t>Головка фрезерная с ЧПУ</t>
  </si>
  <si>
    <t>Набор фрез</t>
  </si>
  <si>
    <t>Стол с тисками</t>
  </si>
  <si>
    <t>Лазерная головка с ЧПУ</t>
  </si>
  <si>
    <t>Итого работы на станках с ЧПУ:</t>
  </si>
  <si>
    <t>Электоромонтажные работы</t>
  </si>
  <si>
    <t>14</t>
  </si>
  <si>
    <t xml:space="preserve">Стенд  «Бытовая  электропроводка» </t>
  </si>
  <si>
    <t xml:space="preserve">Базис  стенда с кабель – каналами  и  со  встроенным  источником  питания 24В </t>
  </si>
  <si>
    <t xml:space="preserve">Щиток распределительный </t>
  </si>
  <si>
    <t>Автоматический  выключатель  2 – полюсный</t>
  </si>
  <si>
    <t xml:space="preserve">Автоматический  выключатель  1 – полюсный </t>
  </si>
  <si>
    <t>Клемма заземления</t>
  </si>
  <si>
    <t xml:space="preserve">Одноклавишный  выключатель </t>
  </si>
  <si>
    <t xml:space="preserve">Двухклавишный  выключатель </t>
  </si>
  <si>
    <t xml:space="preserve">Розетка  электрическая </t>
  </si>
  <si>
    <t xml:space="preserve">Держатели  ламп  накаливания </t>
  </si>
  <si>
    <t xml:space="preserve">Лампы  накаливания </t>
  </si>
  <si>
    <t>Комплект  коробок распаечных и установочных</t>
  </si>
  <si>
    <t>Набор  инструментов для монтажа электропроводки ( в сумке-кейсе)</t>
  </si>
  <si>
    <t xml:space="preserve">в составе: </t>
  </si>
  <si>
    <t xml:space="preserve">Мультиметр цифровой </t>
  </si>
  <si>
    <t>Отвертки</t>
  </si>
  <si>
    <t xml:space="preserve">Стриппер автоматический </t>
  </si>
  <si>
    <t>Кримпер для обжима наконечников</t>
  </si>
  <si>
    <t>Бокорезы</t>
  </si>
  <si>
    <t>Плоскогубцы</t>
  </si>
  <si>
    <t xml:space="preserve">Площадка 20х20 под хомуты самоклеющаяся </t>
  </si>
  <si>
    <t>Стяжка кабельная</t>
  </si>
  <si>
    <t>Наконечник кабельный под обжим</t>
  </si>
  <si>
    <t xml:space="preserve">Провод ПВ3×1 </t>
  </si>
  <si>
    <t>100 м</t>
  </si>
  <si>
    <t>Клемма соединительная 3Р</t>
  </si>
  <si>
    <t>Комплект кабельных маркеров</t>
  </si>
  <si>
    <t>15</t>
  </si>
  <si>
    <t xml:space="preserve">Стенд  «Уличное  освещение» </t>
  </si>
  <si>
    <t xml:space="preserve">Базис стенда  со встроенным  источником питания   24В </t>
  </si>
  <si>
    <t xml:space="preserve">Автоматический  выключатель   1 – полюсный  </t>
  </si>
  <si>
    <t xml:space="preserve">Автоматический  выключатель   2 – полюсный  </t>
  </si>
  <si>
    <t xml:space="preserve">Магнитный  пускатель   </t>
  </si>
  <si>
    <t xml:space="preserve">Переключатель  </t>
  </si>
  <si>
    <t>Выключатель  кулачковый</t>
  </si>
  <si>
    <t>Фотореле</t>
  </si>
  <si>
    <t xml:space="preserve">Лампы сигнальные </t>
  </si>
  <si>
    <t>Лампа освещения</t>
  </si>
  <si>
    <t>Провод ПВ3×1</t>
  </si>
  <si>
    <t>16</t>
  </si>
  <si>
    <t xml:space="preserve">Стенд   «Пуск  двигателя»  </t>
  </si>
  <si>
    <t>Базис  стенда с кабель – каналами  и  со  встроенным  источником  питания  24В</t>
  </si>
  <si>
    <t xml:space="preserve">Магнитный  пускатель 3 – полюсный  </t>
  </si>
  <si>
    <t>Кнопка  аварийного  выключения  «грибок»</t>
  </si>
  <si>
    <t>Кнопка  «Старт»  прямого пуска</t>
  </si>
  <si>
    <t>Кнопка  «Стоп»</t>
  </si>
  <si>
    <t>Электродвигатель</t>
  </si>
  <si>
    <t>Комплект  кнопочных постов</t>
  </si>
  <si>
    <t xml:space="preserve">Провод ПВ3×1.5 </t>
  </si>
  <si>
    <t>17</t>
  </si>
  <si>
    <t>Стенд    «Пуск  и реверс  двигателя»</t>
  </si>
  <si>
    <t>Кнопка  «Старт»  реверса</t>
  </si>
  <si>
    <t>Итого Электромонтажные работы</t>
  </si>
  <si>
    <t>Мехатроника и Роботехника</t>
  </si>
  <si>
    <t>18</t>
  </si>
  <si>
    <t>Комплект "Основы мехатроники" MT-SC</t>
  </si>
  <si>
    <t>18.1</t>
  </si>
  <si>
    <t>Компрессор  низкошумный</t>
  </si>
  <si>
    <t>18.2</t>
  </si>
  <si>
    <t xml:space="preserve"> Модуль «Стартовый набор: Гравитационный  магазин и Ленточный  конвейер»</t>
  </si>
  <si>
    <t>Исполнит. модуль "Гравитационный  магазин"</t>
  </si>
  <si>
    <t>Исполнит. модуль  "Ленточный  конвейер "</t>
  </si>
  <si>
    <t>Блок подготовки воздуха с коллектором</t>
  </si>
  <si>
    <t>Лоток приемный</t>
  </si>
  <si>
    <t>Блок ручного  управления</t>
  </si>
  <si>
    <t>Блок программного  управления "Овен"</t>
  </si>
  <si>
    <t>Герконовый  датчик  положения</t>
  </si>
  <si>
    <t>Набор деталей (6 шт) (Пластиковые и металлические цилиндры)</t>
  </si>
  <si>
    <t>Монтажная плита</t>
  </si>
  <si>
    <t>Комплект крепежа</t>
  </si>
  <si>
    <t>18.3</t>
  </si>
  <si>
    <t>Модуль «Пневматический манипулятор»</t>
  </si>
  <si>
    <t xml:space="preserve">Исполнит. модуль "Пневматический манипулятор" </t>
  </si>
  <si>
    <t>Блок ручного управления</t>
  </si>
  <si>
    <t>Герконовый датчик положения</t>
  </si>
  <si>
    <t>18.4</t>
  </si>
  <si>
    <t>Модуль «Пневматический перекладчик»</t>
  </si>
  <si>
    <t>Исполнит. модуль "Пневматический перекладчик"</t>
  </si>
  <si>
    <t>Информационная платформа</t>
  </si>
  <si>
    <t>18.5</t>
  </si>
  <si>
    <t>Комплект учебно-методических материалов</t>
  </si>
  <si>
    <t xml:space="preserve">Методическое пособие  "Логический модуль ОВЕН" </t>
  </si>
  <si>
    <t>Лабораторный практикум «Основы Мехатроники»</t>
  </si>
  <si>
    <t>19</t>
  </si>
  <si>
    <t>Робот-манипулятор DOBOT MAGICIAN EDU</t>
  </si>
  <si>
    <t>Роботизированная рука</t>
  </si>
  <si>
    <t>Адаптер питания</t>
  </si>
  <si>
    <t>Пневматический захват</t>
  </si>
  <si>
    <t>Набор для 3D-печати</t>
  </si>
  <si>
    <t>USB-кабель</t>
  </si>
  <si>
    <t>Wi-Fi модуль</t>
  </si>
  <si>
    <t>Джойстик</t>
  </si>
  <si>
    <t>Набор для рисования и письма (держатель ручки и ручка)</t>
  </si>
  <si>
    <t>Модуль Bluetooth</t>
  </si>
  <si>
    <t xml:space="preserve"> Защитные очки</t>
  </si>
  <si>
    <t>Лазерный модуль</t>
  </si>
  <si>
    <t>Бумага крафт</t>
  </si>
  <si>
    <t xml:space="preserve">Комплект вакуумного насоса с присоской </t>
  </si>
  <si>
    <t>Комплект инструментов</t>
  </si>
  <si>
    <t>Руководство пользователя</t>
  </si>
  <si>
    <t xml:space="preserve">Методическое пособие (сборник конспектов) на 15 уроков </t>
  </si>
  <si>
    <t>20</t>
  </si>
  <si>
    <r>
      <t xml:space="preserve">Робототехнический конструктор (стартовый набор)                                     </t>
    </r>
    <r>
      <rPr>
        <i/>
        <sz val="10"/>
        <rFont val="Times New Roman"/>
        <family val="1"/>
        <charset val="204"/>
      </rPr>
      <t>Конструктор позволяет  построить робота-машину с различным функционалом проводить различые эксперименты в области электроники и программирования</t>
    </r>
  </si>
  <si>
    <t>Набор "Роботолаб-конструирование" 500 деталей</t>
  </si>
  <si>
    <t>Плата "АМПЕРКА Стрела"</t>
  </si>
  <si>
    <t>Модуль Bluetooth для Arduino</t>
  </si>
  <si>
    <t>Датчик шума (Troyka-модуль)</t>
  </si>
  <si>
    <t>Барометр (Troyka-модуль)</t>
  </si>
  <si>
    <t>Светодиод «Пиранья» (Troyka-модуль)</t>
  </si>
  <si>
    <t>Цифровой датчик температуры и влажности (Troyka-модуль)</t>
  </si>
  <si>
    <t>Датчик освещённости (Troyka-модуль)</t>
  </si>
  <si>
    <t>Ультразвуковой дальномер</t>
  </si>
  <si>
    <t>Датчик линии</t>
  </si>
  <si>
    <t>Датчик влажности почвы</t>
  </si>
  <si>
    <t>Датчик наклона</t>
  </si>
  <si>
    <t>ЖК-экран двухстрочный</t>
  </si>
  <si>
    <t>Мультиметр</t>
  </si>
  <si>
    <t>Набор радиодеталей (светодиоды, резисторы, конденсаторы)</t>
  </si>
  <si>
    <t>Пластиковая коробка для хранения</t>
  </si>
  <si>
    <t>Методические материалы</t>
  </si>
  <si>
    <t>21</t>
  </si>
  <si>
    <r>
      <t xml:space="preserve">Робототехнический конструктор  РОБОФУТБОЛ.                        </t>
    </r>
    <r>
      <rPr>
        <i/>
        <sz val="10"/>
        <rFont val="Times New Roman"/>
        <family val="1"/>
        <charset val="204"/>
      </rPr>
      <t>Конструктор позволяет собрать двух роботов-футболистов, которыми можно управлять с мобильных устройств на ОС Android, используя беспроводную связь Bluetooth. В комплект входит поле для игры в робофутбол.</t>
    </r>
  </si>
  <si>
    <t>Пьезоизлучатель</t>
  </si>
  <si>
    <t>Драйвер мотора</t>
  </si>
  <si>
    <t>Bluetooth</t>
  </si>
  <si>
    <t>Макетная плата</t>
  </si>
  <si>
    <t>Arduino NANO</t>
  </si>
  <si>
    <t>Шаровая опора</t>
  </si>
  <si>
    <t>Мячик</t>
  </si>
  <si>
    <t>Кнопка</t>
  </si>
  <si>
    <t>Игровое поле Футбол</t>
  </si>
  <si>
    <t>Пластиковый бордюр</t>
  </si>
  <si>
    <t>Пластиковый конструктив</t>
  </si>
  <si>
    <t>Итого Мехатроника и Роботехника</t>
  </si>
  <si>
    <t>Основы пневмоавтоматики</t>
  </si>
  <si>
    <t>22</t>
  </si>
  <si>
    <t>Двухсторонний учебно-лабораторный  стенд</t>
  </si>
  <si>
    <t>Основание-рама  на  колесах,  с тумбой 2-х стор.</t>
  </si>
  <si>
    <t xml:space="preserve">Панель монтажная </t>
  </si>
  <si>
    <t>22.1</t>
  </si>
  <si>
    <t xml:space="preserve">Компрессор низкошумный </t>
  </si>
  <si>
    <t>23.2</t>
  </si>
  <si>
    <t xml:space="preserve">Комплект устройств промышленной пневмоавтоматики </t>
  </si>
  <si>
    <t>Блок подготовки воздуха</t>
  </si>
  <si>
    <t>Коллектор пневматический</t>
  </si>
  <si>
    <t>Пневмоцилиндр одностороннего действия</t>
  </si>
  <si>
    <t>Пневмоцилиндр двустороннего действия с дросселяим</t>
  </si>
  <si>
    <t>3/2 распределитель с ручным управлением, Н/З</t>
  </si>
  <si>
    <t>5/2 распределитель с ручным управлением</t>
  </si>
  <si>
    <t>5/2 распределитель с односторонним пневм. упр.</t>
  </si>
  <si>
    <t>5/2 распределитель с двусторонним пневм. упр.</t>
  </si>
  <si>
    <t>3/2 распределитель с роликовым упр., Н/З</t>
  </si>
  <si>
    <t>Дроссель с обратным клапаном</t>
  </si>
  <si>
    <t>Клапан быстрого выхлопа</t>
  </si>
  <si>
    <t>Пневмоклапан "И"</t>
  </si>
  <si>
    <t>Пневмоклапан "ИЛИ"</t>
  </si>
  <si>
    <t>Тройник пневматический</t>
  </si>
  <si>
    <t>Шланг пневматический ф 4мм, (20м)</t>
  </si>
  <si>
    <t>22.3</t>
  </si>
  <si>
    <t xml:space="preserve">Комплект устройств промышленной электропневмоавтоматики </t>
  </si>
  <si>
    <t>3/2 распределитель с односторонним ЭМ управлением</t>
  </si>
  <si>
    <t>5/2 распределитель с односторонним ЭМ управлением</t>
  </si>
  <si>
    <t>5/2 распределитель с двусторонним ЭМ управлением</t>
  </si>
  <si>
    <t>Реле давления реглируемое</t>
  </si>
  <si>
    <t>22.4</t>
  </si>
  <si>
    <t>Блок устройств электрического управления</t>
  </si>
  <si>
    <t>Панель с кнопкой электрической</t>
  </si>
  <si>
    <t>Панель с реле электромагнитным</t>
  </si>
  <si>
    <t>Панель с реле времени с задержкой включения и отключения</t>
  </si>
  <si>
    <t>Источник питания 24V, 4.5A</t>
  </si>
  <si>
    <t>22.5</t>
  </si>
  <si>
    <t xml:space="preserve">Комплект электрических путевых выключателей </t>
  </si>
  <si>
    <t>Выключатель герконовый</t>
  </si>
  <si>
    <t>Индуктивный путевой выключатель</t>
  </si>
  <si>
    <t>Емкостной путевой выключатель</t>
  </si>
  <si>
    <t>Оптический путевой выключатель</t>
  </si>
  <si>
    <t>Электромеханический путевой выключатель</t>
  </si>
  <si>
    <t>Комплект электрических кабелей с цветоделением</t>
  </si>
  <si>
    <t>22.6</t>
  </si>
  <si>
    <t xml:space="preserve">Набор измерительных устройств и приборов </t>
  </si>
  <si>
    <t>Мультиметр цифровой</t>
  </si>
  <si>
    <t>22.7</t>
  </si>
  <si>
    <t>Лабораторный практикум «Основы Пневмоатоматики»</t>
  </si>
  <si>
    <t>Бесплатно при покупке стенда</t>
  </si>
  <si>
    <t>22.7.1</t>
  </si>
  <si>
    <t>Набор магнитных аппликационных моделей условных графических обозначений устройств гидро, пневмо и электроавтоматики</t>
  </si>
  <si>
    <t>22.7.2</t>
  </si>
  <si>
    <t>Учебно-методическое пособие "Пневматические приводы и средства автоматизации"</t>
  </si>
  <si>
    <t>22.7.3</t>
  </si>
  <si>
    <t>Комплект электронных плакатов "Пневматические приводы и средства автоматики" (24 шт.)</t>
  </si>
  <si>
    <t>Итого Основы пневмоавтоматики:</t>
  </si>
  <si>
    <t>Литейные технологии</t>
  </si>
  <si>
    <t>23</t>
  </si>
  <si>
    <t>Набор оборудования "Литье в песчаные формы"</t>
  </si>
  <si>
    <t>24</t>
  </si>
  <si>
    <t>Набор оборудования "Литье деталей с внутренней полостью"</t>
  </si>
  <si>
    <t>25</t>
  </si>
  <si>
    <t>Набор оборудования "Литье по выплавляемым моделям"</t>
  </si>
  <si>
    <t>26</t>
  </si>
  <si>
    <t xml:space="preserve">Набор оборудования "Вакуумное литье" </t>
  </si>
  <si>
    <t>27</t>
  </si>
  <si>
    <t>Набор оборудования для практических работ</t>
  </si>
  <si>
    <t>27.1</t>
  </si>
  <si>
    <t xml:space="preserve">Верстак однотумбовый                                         </t>
  </si>
  <si>
    <t>27.2</t>
  </si>
  <si>
    <t>Перчатки  защитные для работы со сплавом</t>
  </si>
  <si>
    <t>27.3</t>
  </si>
  <si>
    <t>Очки защитные</t>
  </si>
  <si>
    <t>27.4</t>
  </si>
  <si>
    <t>Фартук защитный</t>
  </si>
  <si>
    <t>28</t>
  </si>
  <si>
    <t>3D-принтер с комплектом расходных материалов для изготовления литейных моделей из пластика</t>
  </si>
  <si>
    <t>29</t>
  </si>
  <si>
    <t xml:space="preserve">Комплект методических материалов </t>
  </si>
  <si>
    <t xml:space="preserve"> включающий:</t>
  </si>
  <si>
    <t xml:space="preserve">Практическое руководство по проведению лабораторных работ </t>
  </si>
  <si>
    <t>Бесплатно при покупке одного из чемоданов</t>
  </si>
  <si>
    <t>29.1</t>
  </si>
  <si>
    <t>Комплект электронных плакатов "Литейное производство" (128 тем)</t>
  </si>
  <si>
    <t>29.2</t>
  </si>
  <si>
    <t>Учебное пособие "Литейные дефекты.Причины образования. Способы предупреждения и исправления".</t>
  </si>
  <si>
    <t>29.3</t>
  </si>
  <si>
    <t>Виртуальная лабораторная работа "Технология изготовления литейной формы"</t>
  </si>
  <si>
    <t>Итого Литейные технологии :</t>
  </si>
  <si>
    <t>Сварочные технологии</t>
  </si>
  <si>
    <t>30</t>
  </si>
  <si>
    <t>Малоамперный дуговой тренажер сварщика МДТС– Гефест 1М</t>
  </si>
  <si>
    <t>30.1</t>
  </si>
  <si>
    <t xml:space="preserve">Блок технологического интерфейса </t>
  </si>
  <si>
    <t>30.2</t>
  </si>
  <si>
    <t>Набор имитаторов сварочных инструментов с адаптером с выводом соответствующих сигналов на монитор</t>
  </si>
  <si>
    <t>головка сварочная инструмента сварщика для имитации ручной дуговой сварки с имитацией плавления электрода;</t>
  </si>
  <si>
    <t>газовая горелка для аргонно-дуговой сварки с имитатором присадочной проволоки, сигнал с которой также выводится на экран монитора (TIG).</t>
  </si>
  <si>
    <t>головка сварочная инструмента сварщика для имитации сварки плавящимся электродом в защитных газах;</t>
  </si>
  <si>
    <t>головка сварочная инструмента сварщика промышленного образца для имитации ручной дуговой сварки;</t>
  </si>
  <si>
    <t>30.3</t>
  </si>
  <si>
    <t>Манипулятор-позиционер с 3 различными имитаторами свариваемого изделия</t>
  </si>
  <si>
    <t>30.4</t>
  </si>
  <si>
    <t xml:space="preserve">Защитная маска сварщика типа «Хамелеон» </t>
  </si>
  <si>
    <t>30.5</t>
  </si>
  <si>
    <t>Головные телефоны</t>
  </si>
  <si>
    <t>30.6</t>
  </si>
  <si>
    <t xml:space="preserve">Блок управления с предустановленными:
- ПО  МДТС Гефест
- Управляющая  программа "ДиСис. Сварочные технологии"
</t>
  </si>
  <si>
    <t>30.7</t>
  </si>
  <si>
    <t>Базис для тренажера</t>
  </si>
  <si>
    <t>30.8</t>
  </si>
  <si>
    <t>Коврик диэлектрический</t>
  </si>
  <si>
    <t>Итого Сварочные технологии :</t>
  </si>
  <si>
    <t>Интернет вещей: Умный дом</t>
  </si>
  <si>
    <t>31</t>
  </si>
  <si>
    <r>
      <t xml:space="preserve">«УМНЫЙ ДОМ» электронный конструктор                               </t>
    </r>
    <r>
      <rPr>
        <i/>
        <sz val="10"/>
        <rFont val="Times New Roman"/>
        <family val="1"/>
        <charset val="204"/>
      </rPr>
      <t>Работа с данным конструктором позволяет развивать навыки, программирования, конструирования, знакомит с электроникой и схемотехникой, позволяет отрабатывать умения в профессии Инженер-проектировщик систем «Интернета вещей»</t>
    </r>
  </si>
  <si>
    <t>Пластиковый конструктив «УМС дом»</t>
  </si>
  <si>
    <t>Стойка монтажная для плат</t>
  </si>
  <si>
    <t>Плата контроллера Ардуино совместимая на базе процессора Atmega 2560</t>
  </si>
  <si>
    <t>Преобразователь напряжения на базе LM2596</t>
  </si>
  <si>
    <t>Датчик атмосферного давления и температуры на базе LPS331AP</t>
  </si>
  <si>
    <t>Датчик температуры и влажности воздуха DHT11</t>
  </si>
  <si>
    <t>Датчик освещенности на базе фоторезистора GL5528</t>
  </si>
  <si>
    <t>Датчик качества воздуха MQ-2</t>
  </si>
  <si>
    <t>Ультразвуковой дальномер HC-SR04/HC-SR05</t>
  </si>
  <si>
    <t>Инфракрасный датчик пламени пороговый</t>
  </si>
  <si>
    <t>HC-SR501 датчик движения</t>
  </si>
  <si>
    <t>Датчик дождя/уровня воды/протечек</t>
  </si>
  <si>
    <t>Сервопривод</t>
  </si>
  <si>
    <t>Макетная плата безпаечная</t>
  </si>
  <si>
    <t>Насос водяной с проводами</t>
  </si>
  <si>
    <t>Светодиодная лента белого свечения, 5см</t>
  </si>
  <si>
    <t>Светодиодная лента красного свечения, 5см</t>
  </si>
  <si>
    <t>32</t>
  </si>
  <si>
    <t>УМК "Умный дом"</t>
  </si>
  <si>
    <t>32.1</t>
  </si>
  <si>
    <t>Стационарный лабораторный стенд</t>
  </si>
  <si>
    <t>Панель электрического питания стенда</t>
  </si>
  <si>
    <t>Тумбочка для хранения компонентов</t>
  </si>
  <si>
    <t>32.2</t>
  </si>
  <si>
    <t>Система измерения параметров  со специальным креплением в раму</t>
  </si>
  <si>
    <t>32.3</t>
  </si>
  <si>
    <t>Набор экспериментальных сменных панелей</t>
  </si>
  <si>
    <t>Панель «Центральный контроллер LanDrive»</t>
  </si>
  <si>
    <t>Панель «Релейный модуль»</t>
  </si>
  <si>
    <t xml:space="preserve">Панель «4-х входовый модуль» </t>
  </si>
  <si>
    <t xml:space="preserve">Панель «Температурный модуль» </t>
  </si>
  <si>
    <t xml:space="preserve">Панель «Диммерный модуль» </t>
  </si>
  <si>
    <t>Панель «Инфракрасный модуль»</t>
  </si>
  <si>
    <t xml:space="preserve">Панель «Бытовые выключатели» </t>
  </si>
  <si>
    <t xml:space="preserve">Панель «Освещение» </t>
  </si>
  <si>
    <t xml:space="preserve">Панель «Устройство оповещения» </t>
  </si>
  <si>
    <t xml:space="preserve">Панель «Водопроводный клапан» </t>
  </si>
  <si>
    <t xml:space="preserve">Панель «Считыватель iButton» </t>
  </si>
  <si>
    <t xml:space="preserve">Панель «Датчик движения» </t>
  </si>
  <si>
    <t xml:space="preserve">Панель «Электромеханическая защелка» </t>
  </si>
  <si>
    <t>Панель «Задатчик аналогового сигнала»</t>
  </si>
  <si>
    <t>32.4</t>
  </si>
  <si>
    <t>Комплект датчиков и приемо-передающих устройств</t>
  </si>
  <si>
    <t>32.5</t>
  </si>
  <si>
    <t xml:space="preserve">Набор соединительных проводников </t>
  </si>
  <si>
    <t>32.6</t>
  </si>
  <si>
    <t>Методическое пособие "Умный дом системы LanDrive"</t>
  </si>
  <si>
    <t>Итого Интернет вещей: Умный дом</t>
  </si>
  <si>
    <t>АВТОДЕЛО</t>
  </si>
  <si>
    <t>33</t>
  </si>
  <si>
    <t>Конструктор "Автоделкин" на базе  квадроцикла с методическим пособием</t>
  </si>
  <si>
    <t>34</t>
  </si>
  <si>
    <t>Динамическая модель "16-ти клапанного двигателя в прозрачном корпусе".</t>
  </si>
  <si>
    <t>Итого АВТОДЕЛО:</t>
  </si>
  <si>
    <t>ОБОРУДОВАНИЕ ДЛЯ ДЕТСКОЙ МУЛЬТИПЛИКАЦИИ</t>
  </si>
  <si>
    <t>35</t>
  </si>
  <si>
    <t>Мультстанок  СПАФ-32М</t>
  </si>
  <si>
    <t>Базис для перекладной анимации СПАФ-32М</t>
  </si>
  <si>
    <t xml:space="preserve">Световой планшет </t>
  </si>
  <si>
    <t>Источник постоянного напряжения 12 В для светодиодных ламп и модулей</t>
  </si>
  <si>
    <t>Пульт дистанционного управления для светового планшета с сенсорным регулятором</t>
  </si>
  <si>
    <t>Цифровая 8-ми мега пиксельная фотовидеокамера с крепёжным винтом</t>
  </si>
  <si>
    <t>Комплект программного обеспечения для создания мультфильма</t>
  </si>
  <si>
    <t>Методическое пособие «Секреты детской мультипликации»</t>
  </si>
  <si>
    <t>Набор материалов для перекладной анимации</t>
  </si>
  <si>
    <t>Паспорт</t>
  </si>
  <si>
    <t>36</t>
  </si>
  <si>
    <t>Мультстанок  СКАФ-33</t>
  </si>
  <si>
    <t>Базис стационарный для кукольной анимации СКАФ-33 - Круглый манеж"</t>
  </si>
  <si>
    <t>Источник постоянного напряжения 12 В для светодиодных ламп</t>
  </si>
  <si>
    <t>Цифровая фотовидеокамера с креплением</t>
  </si>
  <si>
    <t>Короб упаковочный</t>
  </si>
  <si>
    <t>Итого ОБОРУДОВАНИЕ ДЛЯ ДЕТСКОЙ МУЛЬТИПЛИКАЦИИ:</t>
  </si>
  <si>
    <t>ИТОГО Инженерный класс</t>
  </si>
  <si>
    <t>Без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</si>
</sst>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\ _₽_-;\-* #,##0.00\ _₽_-;_-* &quot;-&quot;??\ _₽_-;_-@_-"/>
    <numFmt numFmtId="165" formatCode="[$-419]General"/>
    <numFmt numFmtId="166" formatCode="#,##0.00&quot; &quot;[$руб.-419];[Red]&quot;-&quot;#,##0.00&quot; &quot;[$руб.-419]"/>
    <numFmt numFmtId="167" formatCode="#,##0.00\ [$руб.-419];[Red]\-#,##0.00\ [$руб.-419]"/>
    <numFmt numFmtId="168" formatCode="_-* #,##0_р_._-;\-* #,##0_р_._-;_-* &quot;-&quot;_р_._-;_-@_-"/>
    <numFmt numFmtId="169" formatCode="_-* #,##0.00_р_._-;\-* #,##0.00_р_._-;_-* &quot;-&quot;??_р_._-;_-@_-"/>
    <numFmt numFmtId="170" formatCode="#,##0.00_р_."/>
    <numFmt numFmtId="171" formatCode="_(* #,##0.00_);_(* \(#,##0.00\);_(* \-??_);_(@_)"/>
    <numFmt numFmtId="172" formatCode="_-* #,##0.00_р_._-;\-* #,##0.00_р_._-;_-* \-??_р_._-;_-@_-"/>
    <numFmt numFmtId="173" formatCode="#,##0.00\ _₽"/>
  </numFmts>
  <fonts count="5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name val="Helv"/>
      <charset val="204"/>
    </font>
    <font>
      <b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rgb="FF000000"/>
      <name val="Times New Roman1"/>
      <charset val="204"/>
    </font>
    <font>
      <sz val="11"/>
      <color indexed="8"/>
      <name val="Times New Roman1"/>
      <charset val="204"/>
    </font>
    <font>
      <b/>
      <i/>
      <sz val="16"/>
      <color rgb="FF000000"/>
      <name val="Arial"/>
      <family val="2"/>
      <charset val="204"/>
    </font>
    <font>
      <b/>
      <i/>
      <sz val="16"/>
      <color indexed="8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b/>
      <i/>
      <u/>
      <sz val="11"/>
      <color indexed="8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0"/>
      <color indexed="12"/>
      <name val="Arial Cyr"/>
      <charset val="204"/>
    </font>
    <font>
      <u/>
      <sz val="12.65"/>
      <color theme="10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</font>
    <font>
      <sz val="11"/>
      <color indexed="8"/>
      <name val="Arial"/>
      <family val="2"/>
      <charset val="204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rgb="FFFF0000"/>
      <name val="Times New Roman"/>
      <family val="1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0"/>
      <name val="Arial Cyr"/>
      <charset val="204"/>
    </font>
    <font>
      <sz val="10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 CYR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9"/>
      <name val="Times New Roman"/>
      <family val="1"/>
      <charset val="204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BFBFB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3">
    <xf numFmtId="0" fontId="0" fillId="0" borderId="0"/>
    <xf numFmtId="0" fontId="3" fillId="0" borderId="0"/>
    <xf numFmtId="0" fontId="1" fillId="0" borderId="0"/>
    <xf numFmtId="0" fontId="9" fillId="0" borderId="0"/>
    <xf numFmtId="0" fontId="3" fillId="0" borderId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165" fontId="14" fillId="0" borderId="0" applyBorder="0" applyProtection="0"/>
    <xf numFmtId="0" fontId="15" fillId="0" borderId="0" applyBorder="0" applyProtection="0"/>
    <xf numFmtId="0" fontId="15" fillId="0" borderId="0"/>
    <xf numFmtId="0" fontId="16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/>
    </xf>
    <xf numFmtId="0" fontId="16" fillId="0" borderId="0" applyNumberFormat="0" applyBorder="0" applyProtection="0">
      <alignment horizontal="center" textRotation="90"/>
    </xf>
    <xf numFmtId="0" fontId="17" fillId="0" borderId="0" applyNumberFormat="0" applyBorder="0" applyProtection="0">
      <alignment horizontal="center" textRotation="90"/>
    </xf>
    <xf numFmtId="0" fontId="18" fillId="0" borderId="0" applyNumberFormat="0" applyBorder="0" applyProtection="0"/>
    <xf numFmtId="0" fontId="19" fillId="0" borderId="0" applyNumberFormat="0" applyBorder="0" applyProtection="0"/>
    <xf numFmtId="166" fontId="18" fillId="0" borderId="0" applyBorder="0" applyProtection="0"/>
    <xf numFmtId="167" fontId="19" fillId="0" borderId="0" applyBorder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21" borderId="0" applyNumberFormat="0" applyBorder="0" applyAlignment="0" applyProtection="0"/>
    <xf numFmtId="0" fontId="20" fillId="9" borderId="7" applyNumberFormat="0" applyAlignment="0" applyProtection="0"/>
    <xf numFmtId="0" fontId="21" fillId="22" borderId="8" applyNumberFormat="0" applyAlignment="0" applyProtection="0"/>
    <xf numFmtId="0" fontId="22" fillId="22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2" applyNumberFormat="0" applyFill="0" applyAlignment="0" applyProtection="0"/>
    <xf numFmtId="0" fontId="30" fillId="23" borderId="13" applyNumberFormat="0" applyAlignment="0" applyProtection="0"/>
    <xf numFmtId="0" fontId="31" fillId="0" borderId="0" applyNumberFormat="0" applyFill="0" applyBorder="0" applyAlignment="0" applyProtection="0"/>
    <xf numFmtId="0" fontId="32" fillId="24" borderId="0" applyNumberFormat="0" applyBorder="0" applyAlignment="0" applyProtection="0"/>
    <xf numFmtId="0" fontId="33" fillId="0" borderId="0"/>
    <xf numFmtId="0" fontId="3" fillId="0" borderId="0"/>
    <xf numFmtId="0" fontId="34" fillId="0" borderId="0"/>
    <xf numFmtId="0" fontId="1" fillId="0" borderId="0"/>
    <xf numFmtId="0" fontId="35" fillId="0" borderId="0"/>
    <xf numFmtId="0" fontId="1" fillId="0" borderId="0"/>
    <xf numFmtId="0" fontId="12" fillId="0" borderId="0"/>
    <xf numFmtId="0" fontId="12" fillId="0" borderId="0" applyBorder="0" applyProtection="0"/>
    <xf numFmtId="0" fontId="12" fillId="0" borderId="0"/>
    <xf numFmtId="0" fontId="3" fillId="0" borderId="0"/>
    <xf numFmtId="0" fontId="36" fillId="0" borderId="0"/>
    <xf numFmtId="0" fontId="12" fillId="0" borderId="0"/>
    <xf numFmtId="0" fontId="1" fillId="0" borderId="0"/>
    <xf numFmtId="0" fontId="34" fillId="0" borderId="0"/>
    <xf numFmtId="0" fontId="1" fillId="0" borderId="0"/>
    <xf numFmtId="0" fontId="37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5" borderId="0" applyNumberFormat="0" applyBorder="0" applyAlignment="0" applyProtection="0"/>
    <xf numFmtId="0" fontId="39" fillId="0" borderId="0" applyNumberFormat="0" applyFill="0" applyBorder="0" applyAlignment="0" applyProtection="0"/>
    <xf numFmtId="0" fontId="12" fillId="25" borderId="14" applyNumberFormat="0" applyAlignment="0" applyProtection="0"/>
    <xf numFmtId="0" fontId="40" fillId="0" borderId="15" applyNumberFormat="0" applyFill="0" applyAlignment="0" applyProtection="0"/>
    <xf numFmtId="0" fontId="41" fillId="0" borderId="0" applyNumberForma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34" fillId="0" borderId="0" applyFill="0" applyBorder="0" applyAlignment="0" applyProtection="0"/>
    <xf numFmtId="169" fontId="1" fillId="0" borderId="0" applyFont="0" applyFill="0" applyBorder="0" applyAlignment="0" applyProtection="0"/>
    <xf numFmtId="170" fontId="35" fillId="0" borderId="0" applyFill="0" applyBorder="0" applyAlignment="0" applyProtection="0"/>
    <xf numFmtId="169" fontId="3" fillId="0" borderId="0" applyFont="0" applyFill="0" applyBorder="0" applyAlignment="0" applyProtection="0"/>
    <xf numFmtId="170" fontId="35" fillId="0" borderId="0" applyFill="0" applyBorder="0" applyAlignment="0" applyProtection="0"/>
    <xf numFmtId="170" fontId="34" fillId="0" borderId="0" applyFill="0" applyBorder="0" applyAlignment="0" applyProtection="0"/>
    <xf numFmtId="170" fontId="34" fillId="0" borderId="0" applyFill="0" applyBorder="0" applyAlignment="0" applyProtection="0"/>
    <xf numFmtId="170" fontId="34" fillId="0" borderId="0" applyFill="0" applyBorder="0" applyAlignment="0" applyProtection="0"/>
    <xf numFmtId="171" fontId="35" fillId="0" borderId="0" applyFill="0" applyBorder="0" applyAlignment="0" applyProtection="0"/>
    <xf numFmtId="172" fontId="12" fillId="0" borderId="0" applyFill="0" applyBorder="0" applyAlignment="0" applyProtection="0"/>
    <xf numFmtId="0" fontId="42" fillId="6" borderId="0" applyNumberFormat="0" applyBorder="0" applyAlignment="0" applyProtection="0"/>
    <xf numFmtId="0" fontId="34" fillId="0" borderId="0"/>
    <xf numFmtId="0" fontId="33" fillId="0" borderId="0"/>
    <xf numFmtId="0" fontId="3" fillId="0" borderId="0"/>
    <xf numFmtId="0" fontId="37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192">
    <xf numFmtId="0" fontId="0" fillId="0" borderId="0" xfId="0"/>
    <xf numFmtId="0" fontId="4" fillId="0" borderId="0" xfId="1" applyFont="1" applyFill="1" applyAlignment="1">
      <alignment horizontal="justify" vertical="top"/>
    </xf>
    <xf numFmtId="0" fontId="7" fillId="0" borderId="0" xfId="0" applyFont="1" applyFill="1" applyAlignment="1">
      <alignment horizontal="justify"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4" fillId="0" borderId="3" xfId="1" applyFont="1" applyFill="1" applyBorder="1" applyAlignment="1">
      <alignment horizontal="justify" vertical="top"/>
    </xf>
    <xf numFmtId="1" fontId="4" fillId="0" borderId="4" xfId="1" applyNumberFormat="1" applyFont="1" applyFill="1" applyBorder="1" applyAlignment="1">
      <alignment horizontal="center" vertical="top"/>
    </xf>
    <xf numFmtId="4" fontId="5" fillId="0" borderId="4" xfId="1" applyNumberFormat="1" applyFont="1" applyFill="1" applyBorder="1" applyAlignment="1">
      <alignment horizontal="right" vertical="top"/>
    </xf>
    <xf numFmtId="4" fontId="5" fillId="0" borderId="5" xfId="1" applyNumberFormat="1" applyFont="1" applyFill="1" applyBorder="1" applyAlignment="1">
      <alignment horizontal="right" vertical="top"/>
    </xf>
    <xf numFmtId="0" fontId="8" fillId="0" borderId="0" xfId="3" applyFont="1" applyFill="1" applyAlignment="1">
      <alignment horizontal="left" vertical="top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horizontal="left" vertical="top"/>
    </xf>
    <xf numFmtId="49" fontId="45" fillId="0" borderId="1" xfId="65" applyNumberFormat="1" applyFont="1" applyBorder="1" applyAlignment="1">
      <alignment horizontal="center" vertical="center"/>
    </xf>
    <xf numFmtId="0" fontId="44" fillId="0" borderId="1" xfId="65" applyFont="1" applyBorder="1" applyAlignment="1">
      <alignment horizontal="center" vertical="center"/>
    </xf>
    <xf numFmtId="2" fontId="44" fillId="0" borderId="1" xfId="65" applyNumberFormat="1" applyFont="1" applyFill="1" applyBorder="1" applyAlignment="1">
      <alignment horizontal="center" vertical="center"/>
    </xf>
    <xf numFmtId="2" fontId="44" fillId="0" borderId="1" xfId="65" applyNumberFormat="1" applyFont="1" applyBorder="1" applyAlignment="1">
      <alignment horizontal="center" vertical="center"/>
    </xf>
    <xf numFmtId="0" fontId="46" fillId="0" borderId="0" xfId="3" applyFont="1"/>
    <xf numFmtId="49" fontId="45" fillId="0" borderId="2" xfId="65" applyNumberFormat="1" applyFont="1" applyBorder="1" applyAlignment="1">
      <alignment horizontal="center" vertical="center"/>
    </xf>
    <xf numFmtId="0" fontId="44" fillId="0" borderId="2" xfId="65" applyFont="1" applyBorder="1" applyAlignment="1">
      <alignment horizontal="center" vertical="center"/>
    </xf>
    <xf numFmtId="2" fontId="44" fillId="0" borderId="2" xfId="65" applyNumberFormat="1" applyFont="1" applyFill="1" applyBorder="1" applyAlignment="1">
      <alignment horizontal="center" vertical="center"/>
    </xf>
    <xf numFmtId="2" fontId="44" fillId="0" borderId="2" xfId="65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left" vertical="center" indent="1"/>
    </xf>
    <xf numFmtId="0" fontId="4" fillId="0" borderId="6" xfId="1" applyFont="1" applyFill="1" applyBorder="1" applyAlignment="1">
      <alignment horizontal="justify" vertical="top" wrapText="1"/>
    </xf>
    <xf numFmtId="0" fontId="4" fillId="0" borderId="6" xfId="101" applyFont="1" applyFill="1" applyBorder="1" applyAlignment="1">
      <alignment horizontal="center" vertical="center"/>
    </xf>
    <xf numFmtId="170" fontId="4" fillId="0" borderId="6" xfId="101" applyNumberFormat="1" applyFont="1" applyFill="1" applyBorder="1" applyAlignment="1">
      <alignment horizontal="right" vertical="center"/>
    </xf>
    <xf numFmtId="4" fontId="0" fillId="0" borderId="0" xfId="0" applyNumberFormat="1" applyAlignment="1">
      <alignment horizontal="left"/>
    </xf>
    <xf numFmtId="4" fontId="0" fillId="0" borderId="0" xfId="0" applyNumberFormat="1"/>
    <xf numFmtId="0" fontId="43" fillId="2" borderId="3" xfId="1" quotePrefix="1" applyFont="1" applyFill="1" applyBorder="1" applyAlignment="1">
      <alignment horizontal="justify" vertical="top"/>
    </xf>
    <xf numFmtId="170" fontId="10" fillId="26" borderId="6" xfId="0" applyNumberFormat="1" applyFont="1" applyFill="1" applyBorder="1" applyAlignment="1">
      <alignment vertical="center"/>
    </xf>
    <xf numFmtId="49" fontId="0" fillId="0" borderId="0" xfId="0" applyNumberFormat="1" applyAlignment="1">
      <alignment horizontal="left" indent="1"/>
    </xf>
    <xf numFmtId="2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 vertical="center" indent="1"/>
    </xf>
    <xf numFmtId="164" fontId="2" fillId="0" borderId="6" xfId="0" applyNumberFormat="1" applyFont="1" applyBorder="1" applyAlignment="1">
      <alignment horizontal="right" vertical="center" indent="1"/>
    </xf>
    <xf numFmtId="0" fontId="5" fillId="0" borderId="0" xfId="3" applyFont="1" applyFill="1" applyAlignment="1">
      <alignment horizontal="left" vertical="top"/>
    </xf>
    <xf numFmtId="0" fontId="2" fillId="0" borderId="0" xfId="0" applyFont="1" applyFill="1" applyAlignment="1">
      <alignment horizontal="justify" vertical="top"/>
    </xf>
    <xf numFmtId="0" fontId="2" fillId="0" borderId="0" xfId="0" applyFont="1" applyFill="1" applyAlignment="1">
      <alignment horizontal="center" vertical="top"/>
    </xf>
    <xf numFmtId="173" fontId="2" fillId="0" borderId="0" xfId="0" applyNumberFormat="1" applyFont="1" applyFill="1" applyAlignment="1">
      <alignment horizontal="right" vertical="top"/>
    </xf>
    <xf numFmtId="1" fontId="4" fillId="0" borderId="0" xfId="1" applyNumberFormat="1" applyFont="1" applyFill="1" applyAlignment="1">
      <alignment horizontal="center" vertical="top"/>
    </xf>
    <xf numFmtId="173" fontId="4" fillId="0" borderId="0" xfId="1" applyNumberFormat="1" applyFont="1" applyFill="1" applyAlignment="1">
      <alignment horizontal="right" vertical="top"/>
    </xf>
    <xf numFmtId="0" fontId="47" fillId="0" borderId="0" xfId="0" applyFont="1" applyFill="1" applyAlignment="1">
      <alignment horizontal="justify" vertical="top"/>
    </xf>
    <xf numFmtId="0" fontId="5" fillId="0" borderId="1" xfId="1" applyFont="1" applyFill="1" applyBorder="1" applyAlignment="1">
      <alignment horizontal="center" vertical="top"/>
    </xf>
    <xf numFmtId="173" fontId="5" fillId="0" borderId="1" xfId="1" applyNumberFormat="1" applyFont="1" applyFill="1" applyBorder="1" applyAlignment="1">
      <alignment horizontal="center" vertical="top"/>
    </xf>
    <xf numFmtId="0" fontId="5" fillId="0" borderId="16" xfId="1" applyFont="1" applyFill="1" applyBorder="1" applyAlignment="1">
      <alignment horizontal="center" vertical="top"/>
    </xf>
    <xf numFmtId="173" fontId="5" fillId="0" borderId="16" xfId="1" applyNumberFormat="1" applyFont="1" applyFill="1" applyBorder="1" applyAlignment="1">
      <alignment horizontal="center" vertical="top"/>
    </xf>
    <xf numFmtId="0" fontId="5" fillId="0" borderId="16" xfId="0" quotePrefix="1" applyFont="1" applyFill="1" applyBorder="1" applyAlignment="1">
      <alignment horizontal="left" vertical="top"/>
    </xf>
    <xf numFmtId="0" fontId="5" fillId="0" borderId="0" xfId="0" applyFont="1" applyFill="1" applyAlignment="1">
      <alignment vertical="top" wrapText="1"/>
    </xf>
    <xf numFmtId="0" fontId="5" fillId="0" borderId="16" xfId="0" applyFont="1" applyFill="1" applyBorder="1" applyAlignment="1">
      <alignment horizontal="center" vertical="top"/>
    </xf>
    <xf numFmtId="4" fontId="5" fillId="0" borderId="0" xfId="0" applyNumberFormat="1" applyFont="1" applyFill="1" applyAlignment="1">
      <alignment horizontal="right" vertical="top"/>
    </xf>
    <xf numFmtId="4" fontId="5" fillId="0" borderId="16" xfId="0" applyNumberFormat="1" applyFont="1" applyFill="1" applyBorder="1" applyAlignment="1">
      <alignment horizontal="right" vertical="top"/>
    </xf>
    <xf numFmtId="4" fontId="8" fillId="0" borderId="0" xfId="0" applyNumberFormat="1" applyFont="1" applyFill="1" applyAlignment="1">
      <alignment horizontal="justify" vertical="top"/>
    </xf>
    <xf numFmtId="2" fontId="8" fillId="0" borderId="0" xfId="0" applyNumberFormat="1" applyFont="1" applyFill="1" applyAlignment="1">
      <alignment horizontal="justify" vertical="top"/>
    </xf>
    <xf numFmtId="2" fontId="4" fillId="0" borderId="0" xfId="0" applyNumberFormat="1" applyFont="1" applyFill="1" applyAlignment="1">
      <alignment horizontal="justify" vertical="top"/>
    </xf>
    <xf numFmtId="0" fontId="4" fillId="0" borderId="0" xfId="0" applyFont="1" applyFill="1" applyAlignment="1">
      <alignment horizontal="justify" vertical="top"/>
    </xf>
    <xf numFmtId="49" fontId="4" fillId="0" borderId="16" xfId="1" applyNumberFormat="1" applyFont="1" applyFill="1" applyBorder="1" applyAlignment="1">
      <alignment horizontal="justify" vertical="top" wrapText="1"/>
    </xf>
    <xf numFmtId="0" fontId="49" fillId="0" borderId="16" xfId="1" applyFont="1" applyFill="1" applyBorder="1" applyAlignment="1">
      <alignment horizontal="justify" vertical="top" wrapText="1"/>
    </xf>
    <xf numFmtId="0" fontId="4" fillId="0" borderId="16" xfId="1" applyFont="1" applyFill="1" applyBorder="1" applyAlignment="1">
      <alignment horizontal="center" vertical="top" wrapText="1"/>
    </xf>
    <xf numFmtId="4" fontId="4" fillId="0" borderId="0" xfId="1" applyNumberFormat="1" applyFont="1" applyFill="1" applyBorder="1" applyAlignment="1">
      <alignment horizontal="right" vertical="top"/>
    </xf>
    <xf numFmtId="4" fontId="4" fillId="0" borderId="16" xfId="1" applyNumberFormat="1" applyFont="1" applyFill="1" applyBorder="1" applyAlignment="1">
      <alignment horizontal="right" vertical="top"/>
    </xf>
    <xf numFmtId="4" fontId="4" fillId="0" borderId="0" xfId="0" applyNumberFormat="1" applyFont="1" applyFill="1" applyAlignment="1">
      <alignment horizontal="justify" vertical="top"/>
    </xf>
    <xf numFmtId="0" fontId="4" fillId="0" borderId="16" xfId="1" applyFont="1" applyFill="1" applyBorder="1" applyAlignment="1">
      <alignment horizontal="justify" vertical="top" wrapText="1"/>
    </xf>
    <xf numFmtId="16" fontId="47" fillId="0" borderId="16" xfId="1" quotePrefix="1" applyNumberFormat="1" applyFont="1" applyFill="1" applyBorder="1" applyAlignment="1">
      <alignment horizontal="justify" vertical="top" wrapText="1"/>
    </xf>
    <xf numFmtId="0" fontId="47" fillId="0" borderId="16" xfId="1" applyFont="1" applyFill="1" applyBorder="1" applyAlignment="1">
      <alignment horizontal="center" vertical="top" wrapText="1"/>
    </xf>
    <xf numFmtId="4" fontId="47" fillId="0" borderId="16" xfId="1" applyNumberFormat="1" applyFont="1" applyFill="1" applyBorder="1" applyAlignment="1">
      <alignment horizontal="right" vertical="top"/>
    </xf>
    <xf numFmtId="4" fontId="47" fillId="0" borderId="20" xfId="1" applyNumberFormat="1" applyFont="1" applyFill="1" applyBorder="1" applyAlignment="1">
      <alignment horizontal="right" vertical="top"/>
    </xf>
    <xf numFmtId="49" fontId="4" fillId="0" borderId="16" xfId="1" applyNumberFormat="1" applyFont="1" applyFill="1" applyBorder="1" applyAlignment="1">
      <alignment horizontal="right" vertical="top" wrapText="1"/>
    </xf>
    <xf numFmtId="4" fontId="4" fillId="0" borderId="20" xfId="1" applyNumberFormat="1" applyFont="1" applyFill="1" applyBorder="1" applyAlignment="1">
      <alignment horizontal="right" vertical="top"/>
    </xf>
    <xf numFmtId="4" fontId="47" fillId="0" borderId="0" xfId="0" applyNumberFormat="1" applyFont="1" applyFill="1" applyAlignment="1">
      <alignment horizontal="justify" vertical="top"/>
    </xf>
    <xf numFmtId="2" fontId="47" fillId="0" borderId="0" xfId="0" applyNumberFormat="1" applyFont="1" applyFill="1" applyAlignment="1">
      <alignment horizontal="justify" vertical="top"/>
    </xf>
    <xf numFmtId="0" fontId="8" fillId="0" borderId="0" xfId="0" applyFont="1" applyFill="1" applyAlignment="1">
      <alignment horizontal="center" vertical="top"/>
    </xf>
    <xf numFmtId="0" fontId="50" fillId="0" borderId="16" xfId="1" applyFont="1" applyFill="1" applyBorder="1" applyAlignment="1">
      <alignment horizontal="justify" vertical="top" wrapText="1"/>
    </xf>
    <xf numFmtId="0" fontId="44" fillId="0" borderId="16" xfId="1" applyFont="1" applyFill="1" applyBorder="1" applyAlignment="1">
      <alignment horizontal="center" vertical="top" wrapText="1"/>
    </xf>
    <xf numFmtId="4" fontId="44" fillId="0" borderId="20" xfId="1" applyNumberFormat="1" applyFont="1" applyFill="1" applyBorder="1" applyAlignment="1">
      <alignment horizontal="right" vertical="top"/>
    </xf>
    <xf numFmtId="0" fontId="50" fillId="0" borderId="0" xfId="1" applyFont="1" applyFill="1" applyBorder="1" applyAlignment="1">
      <alignment horizontal="justify" vertical="top" wrapText="1"/>
    </xf>
    <xf numFmtId="49" fontId="4" fillId="0" borderId="16" xfId="1" quotePrefix="1" applyNumberFormat="1" applyFont="1" applyFill="1" applyBorder="1" applyAlignment="1">
      <alignment horizontal="justify" vertical="top" wrapText="1"/>
    </xf>
    <xf numFmtId="4" fontId="4" fillId="0" borderId="0" xfId="1" applyNumberFormat="1" applyFont="1" applyFill="1" applyAlignment="1">
      <alignment horizontal="right" vertical="top"/>
    </xf>
    <xf numFmtId="0" fontId="2" fillId="0" borderId="16" xfId="1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vertical="top"/>
    </xf>
    <xf numFmtId="49" fontId="5" fillId="0" borderId="16" xfId="1" applyNumberFormat="1" applyFont="1" applyFill="1" applyBorder="1" applyAlignment="1">
      <alignment horizontal="justify" vertical="top" wrapText="1"/>
    </xf>
    <xf numFmtId="0" fontId="5" fillId="0" borderId="0" xfId="1" applyFont="1" applyFill="1" applyBorder="1" applyAlignment="1">
      <alignment horizontal="justify" vertical="top" wrapText="1"/>
    </xf>
    <xf numFmtId="0" fontId="5" fillId="0" borderId="16" xfId="1" applyFont="1" applyFill="1" applyBorder="1" applyAlignment="1">
      <alignment horizontal="center" vertical="top" wrapText="1"/>
    </xf>
    <xf numFmtId="4" fontId="5" fillId="0" borderId="16" xfId="1" applyNumberFormat="1" applyFont="1" applyFill="1" applyBorder="1" applyAlignment="1">
      <alignment horizontal="right" vertical="top"/>
    </xf>
    <xf numFmtId="4" fontId="5" fillId="0" borderId="20" xfId="1" applyNumberFormat="1" applyFont="1" applyFill="1" applyBorder="1" applyAlignment="1">
      <alignment horizontal="right" vertical="top"/>
    </xf>
    <xf numFmtId="0" fontId="49" fillId="0" borderId="0" xfId="1" applyFont="1" applyFill="1" applyBorder="1" applyAlignment="1">
      <alignment horizontal="justify" vertical="top" wrapText="1"/>
    </xf>
    <xf numFmtId="0" fontId="50" fillId="0" borderId="16" xfId="0" applyFont="1" applyFill="1" applyBorder="1" applyAlignment="1">
      <alignment horizontal="left" vertical="top" wrapText="1"/>
    </xf>
    <xf numFmtId="0" fontId="4" fillId="0" borderId="0" xfId="1" applyFont="1" applyFill="1" applyBorder="1" applyAlignment="1">
      <alignment horizontal="justify" vertical="top" wrapText="1"/>
    </xf>
    <xf numFmtId="0" fontId="47" fillId="0" borderId="0" xfId="0" applyFont="1" applyFill="1" applyAlignment="1">
      <alignment horizontal="center" vertical="top"/>
    </xf>
    <xf numFmtId="49" fontId="8" fillId="0" borderId="3" xfId="1" applyNumberFormat="1" applyFont="1" applyFill="1" applyBorder="1" applyAlignment="1">
      <alignment horizontal="justify" vertical="top" wrapText="1"/>
    </xf>
    <xf numFmtId="0" fontId="8" fillId="0" borderId="4" xfId="1" applyFont="1" applyFill="1" applyBorder="1" applyAlignment="1">
      <alignment horizontal="justify" vertical="top" wrapText="1"/>
    </xf>
    <xf numFmtId="0" fontId="8" fillId="0" borderId="4" xfId="1" applyFont="1" applyFill="1" applyBorder="1" applyAlignment="1">
      <alignment horizontal="center" vertical="top" wrapText="1"/>
    </xf>
    <xf numFmtId="4" fontId="8" fillId="0" borderId="5" xfId="1" applyNumberFormat="1" applyFont="1" applyFill="1" applyBorder="1" applyAlignment="1">
      <alignment horizontal="right" vertical="top"/>
    </xf>
    <xf numFmtId="0" fontId="4" fillId="0" borderId="16" xfId="4" applyFont="1" applyFill="1" applyBorder="1" applyAlignment="1">
      <alignment horizontal="left" vertical="center" wrapText="1"/>
    </xf>
    <xf numFmtId="1" fontId="51" fillId="0" borderId="16" xfId="4" applyNumberFormat="1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left" vertical="center" wrapText="1"/>
    </xf>
    <xf numFmtId="1" fontId="5" fillId="0" borderId="16" xfId="4" applyNumberFormat="1" applyFont="1" applyFill="1" applyBorder="1" applyAlignment="1">
      <alignment horizontal="center" vertical="center" wrapText="1"/>
    </xf>
    <xf numFmtId="0" fontId="49" fillId="0" borderId="16" xfId="4" applyFont="1" applyFill="1" applyBorder="1" applyAlignment="1">
      <alignment horizontal="left" vertical="center" wrapText="1"/>
    </xf>
    <xf numFmtId="1" fontId="52" fillId="0" borderId="16" xfId="4" applyNumberFormat="1" applyFont="1" applyFill="1" applyBorder="1" applyAlignment="1">
      <alignment horizontal="center" vertical="center" wrapText="1"/>
    </xf>
    <xf numFmtId="0" fontId="4" fillId="0" borderId="0" xfId="4" applyFont="1" applyFill="1" applyBorder="1" applyAlignment="1">
      <alignment horizontal="left" vertical="center" wrapText="1"/>
    </xf>
    <xf numFmtId="1" fontId="51" fillId="0" borderId="0" xfId="4" applyNumberFormat="1" applyFont="1" applyFill="1" applyBorder="1" applyAlignment="1">
      <alignment horizontal="center" vertical="center" wrapText="1"/>
    </xf>
    <xf numFmtId="0" fontId="51" fillId="0" borderId="16" xfId="4" applyFont="1" applyFill="1" applyBorder="1" applyAlignment="1">
      <alignment horizontal="left" vertical="center" wrapText="1"/>
    </xf>
    <xf numFmtId="1" fontId="4" fillId="0" borderId="16" xfId="4" applyNumberFormat="1" applyFont="1" applyFill="1" applyBorder="1" applyAlignment="1">
      <alignment horizontal="center" vertical="center" wrapText="1"/>
    </xf>
    <xf numFmtId="49" fontId="4" fillId="0" borderId="3" xfId="1" applyNumberFormat="1" applyFont="1" applyFill="1" applyBorder="1" applyAlignment="1">
      <alignment horizontal="justify" vertical="top" wrapText="1"/>
    </xf>
    <xf numFmtId="0" fontId="4" fillId="0" borderId="4" xfId="1" applyFont="1" applyFill="1" applyBorder="1" applyAlignment="1">
      <alignment horizontal="justify" vertical="top" wrapText="1"/>
    </xf>
    <xf numFmtId="0" fontId="4" fillId="0" borderId="4" xfId="1" applyFont="1" applyFill="1" applyBorder="1" applyAlignment="1">
      <alignment horizontal="center" vertical="top" wrapText="1"/>
    </xf>
    <xf numFmtId="0" fontId="5" fillId="27" borderId="16" xfId="1" applyFont="1" applyFill="1" applyBorder="1" applyAlignment="1">
      <alignment horizontal="left" vertical="top" wrapText="1"/>
    </xf>
    <xf numFmtId="0" fontId="5" fillId="27" borderId="16" xfId="1" applyFont="1" applyFill="1" applyBorder="1" applyAlignment="1">
      <alignment horizontal="center" vertical="center"/>
    </xf>
    <xf numFmtId="4" fontId="5" fillId="27" borderId="16" xfId="1" applyNumberFormat="1" applyFont="1" applyFill="1" applyBorder="1" applyAlignment="1">
      <alignment horizontal="right" vertical="top"/>
    </xf>
    <xf numFmtId="4" fontId="5" fillId="27" borderId="20" xfId="1" applyNumberFormat="1" applyFont="1" applyFill="1" applyBorder="1" applyAlignment="1">
      <alignment horizontal="right" vertical="top"/>
    </xf>
    <xf numFmtId="4" fontId="8" fillId="0" borderId="0" xfId="0" applyNumberFormat="1" applyFont="1" applyFill="1" applyAlignment="1">
      <alignment horizontal="center" vertical="top"/>
    </xf>
    <xf numFmtId="3" fontId="4" fillId="0" borderId="16" xfId="0" applyNumberFormat="1" applyFont="1" applyFill="1" applyBorder="1" applyAlignment="1">
      <alignment horizontal="left" vertical="top" wrapText="1"/>
    </xf>
    <xf numFmtId="3" fontId="4" fillId="0" borderId="0" xfId="0" applyNumberFormat="1" applyFont="1" applyFill="1" applyBorder="1" applyAlignment="1">
      <alignment horizontal="center" vertical="center" wrapText="1"/>
    </xf>
    <xf numFmtId="3" fontId="4" fillId="0" borderId="16" xfId="3" applyNumberFormat="1" applyFont="1" applyFill="1" applyBorder="1" applyAlignment="1">
      <alignment horizontal="left" vertical="top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4" fillId="0" borderId="16" xfId="2" applyNumberFormat="1" applyFont="1" applyFill="1" applyBorder="1" applyAlignment="1">
      <alignment horizontal="left" vertical="top"/>
    </xf>
    <xf numFmtId="3" fontId="2" fillId="0" borderId="16" xfId="2" applyNumberFormat="1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5" fillId="28" borderId="16" xfId="1" applyFont="1" applyFill="1" applyBorder="1" applyAlignment="1">
      <alignment horizontal="left" vertical="top"/>
    </xf>
    <xf numFmtId="0" fontId="5" fillId="28" borderId="0" xfId="0" applyFont="1" applyFill="1" applyBorder="1" applyAlignment="1">
      <alignment horizontal="center"/>
    </xf>
    <xf numFmtId="4" fontId="5" fillId="28" borderId="16" xfId="1" applyNumberFormat="1" applyFont="1" applyFill="1" applyBorder="1" applyAlignment="1">
      <alignment horizontal="center" vertical="center"/>
    </xf>
    <xf numFmtId="4" fontId="5" fillId="28" borderId="20" xfId="0" applyNumberFormat="1" applyFont="1" applyFill="1" applyBorder="1"/>
    <xf numFmtId="0" fontId="2" fillId="0" borderId="1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top"/>
    </xf>
    <xf numFmtId="0" fontId="5" fillId="29" borderId="16" xfId="1" applyFont="1" applyFill="1" applyBorder="1" applyAlignment="1">
      <alignment horizontal="left" vertical="top"/>
    </xf>
    <xf numFmtId="0" fontId="5" fillId="29" borderId="0" xfId="0" applyFont="1" applyFill="1" applyBorder="1" applyAlignment="1">
      <alignment horizontal="center"/>
    </xf>
    <xf numFmtId="4" fontId="5" fillId="29" borderId="16" xfId="1" applyNumberFormat="1" applyFont="1" applyFill="1" applyBorder="1" applyAlignment="1">
      <alignment horizontal="right" vertical="top"/>
    </xf>
    <xf numFmtId="4" fontId="5" fillId="29" borderId="20" xfId="1" applyNumberFormat="1" applyFont="1" applyFill="1" applyBorder="1" applyAlignment="1">
      <alignment horizontal="right" vertical="top"/>
    </xf>
    <xf numFmtId="0" fontId="5" fillId="0" borderId="0" xfId="0" applyFont="1" applyFill="1" applyAlignment="1">
      <alignment horizontal="justify" vertical="top"/>
    </xf>
    <xf numFmtId="49" fontId="4" fillId="0" borderId="2" xfId="1" applyNumberFormat="1" applyFont="1" applyFill="1" applyBorder="1" applyAlignment="1">
      <alignment horizontal="justify" vertical="top" wrapText="1"/>
    </xf>
    <xf numFmtId="0" fontId="4" fillId="0" borderId="0" xfId="1" applyFont="1" applyFill="1" applyBorder="1" applyAlignment="1">
      <alignment horizontal="center" vertical="top" wrapText="1"/>
    </xf>
    <xf numFmtId="4" fontId="48" fillId="3" borderId="19" xfId="1" applyNumberFormat="1" applyFont="1" applyFill="1" applyBorder="1" applyAlignment="1">
      <alignment horizontal="center" vertical="top"/>
    </xf>
    <xf numFmtId="0" fontId="47" fillId="0" borderId="0" xfId="0" applyFont="1" applyFill="1" applyAlignment="1">
      <alignment vertical="top"/>
    </xf>
    <xf numFmtId="49" fontId="4" fillId="0" borderId="22" xfId="1" applyNumberFormat="1" applyFont="1" applyFill="1" applyBorder="1" applyAlignment="1">
      <alignment horizontal="right" vertical="top" wrapText="1"/>
    </xf>
    <xf numFmtId="0" fontId="4" fillId="0" borderId="23" xfId="1" applyFont="1" applyFill="1" applyBorder="1" applyAlignment="1">
      <alignment horizontal="justify" vertical="top" wrapText="1"/>
    </xf>
    <xf numFmtId="0" fontId="4" fillId="0" borderId="23" xfId="1" applyFont="1" applyFill="1" applyBorder="1" applyAlignment="1">
      <alignment horizontal="center" vertical="top" wrapText="1"/>
    </xf>
    <xf numFmtId="4" fontId="8" fillId="0" borderId="24" xfId="1" applyNumberFormat="1" applyFont="1" applyFill="1" applyBorder="1" applyAlignment="1">
      <alignment horizontal="right" vertical="top"/>
    </xf>
    <xf numFmtId="4" fontId="8" fillId="0" borderId="25" xfId="0" applyNumberFormat="1" applyFont="1" applyFill="1" applyBorder="1" applyAlignment="1">
      <alignment horizontal="right" vertical="top"/>
    </xf>
    <xf numFmtId="49" fontId="4" fillId="0" borderId="3" xfId="1" applyNumberFormat="1" applyFont="1" applyFill="1" applyBorder="1" applyAlignment="1">
      <alignment horizontal="right" vertical="top" wrapText="1"/>
    </xf>
    <xf numFmtId="4" fontId="48" fillId="26" borderId="20" xfId="1" applyNumberFormat="1" applyFont="1" applyFill="1" applyBorder="1" applyAlignment="1">
      <alignment horizontal="right" vertical="top"/>
    </xf>
    <xf numFmtId="49" fontId="4" fillId="0" borderId="22" xfId="1" applyNumberFormat="1" applyFont="1" applyFill="1" applyBorder="1" applyAlignment="1">
      <alignment horizontal="justify" vertical="top" wrapText="1"/>
    </xf>
    <xf numFmtId="4" fontId="8" fillId="0" borderId="25" xfId="1" applyNumberFormat="1" applyFont="1" applyFill="1" applyBorder="1" applyAlignment="1">
      <alignment horizontal="right" vertical="top"/>
    </xf>
    <xf numFmtId="49" fontId="5" fillId="0" borderId="3" xfId="1" applyNumberFormat="1" applyFont="1" applyFill="1" applyBorder="1" applyAlignment="1">
      <alignment horizontal="right" vertical="top" wrapText="1"/>
    </xf>
    <xf numFmtId="0" fontId="5" fillId="0" borderId="4" xfId="1" applyFont="1" applyFill="1" applyBorder="1" applyAlignment="1">
      <alignment horizontal="justify" vertical="top" wrapText="1"/>
    </xf>
    <xf numFmtId="0" fontId="5" fillId="0" borderId="4" xfId="1" applyFont="1" applyFill="1" applyBorder="1" applyAlignment="1">
      <alignment horizontal="center" vertical="top" wrapText="1"/>
    </xf>
    <xf numFmtId="4" fontId="5" fillId="0" borderId="6" xfId="1" applyNumberFormat="1" applyFont="1" applyFill="1" applyBorder="1" applyAlignment="1">
      <alignment horizontal="right" vertical="top"/>
    </xf>
    <xf numFmtId="49" fontId="5" fillId="0" borderId="30" xfId="1" applyNumberFormat="1" applyFont="1" applyFill="1" applyBorder="1" applyAlignment="1">
      <alignment horizontal="right" vertical="top" wrapText="1"/>
    </xf>
    <xf numFmtId="0" fontId="5" fillId="0" borderId="30" xfId="1" applyFont="1" applyFill="1" applyBorder="1" applyAlignment="1">
      <alignment horizontal="justify" vertical="top" wrapText="1"/>
    </xf>
    <xf numFmtId="0" fontId="5" fillId="0" borderId="30" xfId="1" applyFont="1" applyFill="1" applyBorder="1" applyAlignment="1">
      <alignment horizontal="center" vertical="top" wrapText="1"/>
    </xf>
    <xf numFmtId="4" fontId="5" fillId="0" borderId="30" xfId="1" applyNumberFormat="1" applyFont="1" applyFill="1" applyBorder="1" applyAlignment="1">
      <alignment horizontal="right" vertical="top"/>
    </xf>
    <xf numFmtId="49" fontId="5" fillId="0" borderId="30" xfId="1" applyNumberFormat="1" applyFont="1" applyFill="1" applyBorder="1" applyAlignment="1">
      <alignment horizontal="left" vertical="top" wrapText="1"/>
    </xf>
    <xf numFmtId="0" fontId="5" fillId="0" borderId="30" xfId="1" applyFont="1" applyFill="1" applyBorder="1" applyAlignment="1">
      <alignment horizontal="center" vertical="top"/>
    </xf>
    <xf numFmtId="4" fontId="8" fillId="0" borderId="30" xfId="1" applyNumberFormat="1" applyFont="1" applyFill="1" applyBorder="1" applyAlignment="1">
      <alignment horizontal="right" vertical="top"/>
    </xf>
    <xf numFmtId="49" fontId="5" fillId="0" borderId="34" xfId="1" applyNumberFormat="1" applyFont="1" applyFill="1" applyBorder="1" applyAlignment="1">
      <alignment horizontal="left" vertical="top" wrapText="1"/>
    </xf>
    <xf numFmtId="4" fontId="5" fillId="0" borderId="0" xfId="1" applyNumberFormat="1" applyFont="1" applyFill="1" applyBorder="1" applyAlignment="1">
      <alignment horizontal="left" vertical="top"/>
    </xf>
    <xf numFmtId="0" fontId="49" fillId="0" borderId="30" xfId="1" applyFont="1" applyFill="1" applyBorder="1" applyAlignment="1">
      <alignment horizontal="justify" vertical="top" wrapText="1"/>
    </xf>
    <xf numFmtId="4" fontId="4" fillId="0" borderId="30" xfId="1" applyNumberFormat="1" applyFont="1" applyFill="1" applyBorder="1" applyAlignment="1">
      <alignment horizontal="justify" vertical="top" wrapText="1"/>
    </xf>
    <xf numFmtId="0" fontId="4" fillId="0" borderId="30" xfId="1" applyFont="1" applyFill="1" applyBorder="1" applyAlignment="1">
      <alignment horizontal="center" vertical="top" wrapText="1"/>
    </xf>
    <xf numFmtId="0" fontId="43" fillId="2" borderId="35" xfId="1" quotePrefix="1" applyFont="1" applyFill="1" applyBorder="1" applyAlignment="1">
      <alignment horizontal="justify" vertical="top"/>
    </xf>
    <xf numFmtId="0" fontId="53" fillId="2" borderId="36" xfId="1" applyFont="1" applyFill="1" applyBorder="1" applyAlignment="1">
      <alignment horizontal="justify" vertical="top"/>
    </xf>
    <xf numFmtId="1" fontId="43" fillId="2" borderId="36" xfId="1" applyNumberFormat="1" applyFont="1" applyFill="1" applyBorder="1" applyAlignment="1">
      <alignment horizontal="center" vertical="top"/>
    </xf>
    <xf numFmtId="4" fontId="54" fillId="2" borderId="37" xfId="1" applyNumberFormat="1" applyFont="1" applyFill="1" applyBorder="1" applyAlignment="1">
      <alignment horizontal="right" vertical="top"/>
    </xf>
    <xf numFmtId="0" fontId="43" fillId="0" borderId="0" xfId="0" applyFont="1" applyFill="1" applyAlignment="1">
      <alignment horizontal="justify" vertical="top"/>
    </xf>
    <xf numFmtId="0" fontId="4" fillId="0" borderId="4" xfId="1" applyFont="1" applyFill="1" applyBorder="1" applyAlignment="1">
      <alignment horizontal="justify" vertical="top"/>
    </xf>
    <xf numFmtId="4" fontId="5" fillId="0" borderId="0" xfId="1" applyNumberFormat="1" applyFont="1" applyFill="1" applyAlignment="1">
      <alignment horizontal="right" vertical="top"/>
    </xf>
    <xf numFmtId="0" fontId="51" fillId="0" borderId="0" xfId="3" applyFont="1" applyFill="1" applyAlignment="1">
      <alignment horizontal="center" vertical="top"/>
    </xf>
    <xf numFmtId="0" fontId="5" fillId="0" borderId="0" xfId="3" applyFont="1" applyFill="1" applyAlignment="1">
      <alignment horizontal="justify" vertical="top"/>
    </xf>
    <xf numFmtId="173" fontId="5" fillId="0" borderId="0" xfId="3" applyNumberFormat="1" applyFont="1" applyFill="1" applyAlignment="1">
      <alignment horizontal="right" vertical="top"/>
    </xf>
    <xf numFmtId="173" fontId="7" fillId="0" borderId="0" xfId="0" applyNumberFormat="1" applyFont="1" applyFill="1" applyAlignment="1">
      <alignment horizontal="right" vertical="top"/>
    </xf>
    <xf numFmtId="0" fontId="5" fillId="0" borderId="0" xfId="3" applyFont="1" applyFill="1" applyAlignment="1">
      <alignment horizontal="left" vertical="top" wrapText="1"/>
    </xf>
    <xf numFmtId="4" fontId="6" fillId="2" borderId="4" xfId="1" applyNumberFormat="1" applyFont="1" applyFill="1" applyBorder="1" applyAlignment="1">
      <alignment horizontal="right" vertical="top"/>
    </xf>
    <xf numFmtId="4" fontId="6" fillId="2" borderId="5" xfId="1" applyNumberFormat="1" applyFont="1" applyFill="1" applyBorder="1" applyAlignment="1">
      <alignment horizontal="right" vertical="top"/>
    </xf>
    <xf numFmtId="0" fontId="5" fillId="0" borderId="0" xfId="3" applyFont="1" applyFill="1" applyAlignment="1">
      <alignment horizontal="left" vertical="top"/>
    </xf>
    <xf numFmtId="4" fontId="8" fillId="0" borderId="31" xfId="1" applyNumberFormat="1" applyFont="1" applyFill="1" applyBorder="1" applyAlignment="1">
      <alignment horizontal="right" vertical="top"/>
    </xf>
    <xf numFmtId="4" fontId="8" fillId="0" borderId="32" xfId="1" applyNumberFormat="1" applyFont="1" applyFill="1" applyBorder="1" applyAlignment="1">
      <alignment horizontal="right" vertical="top"/>
    </xf>
    <xf numFmtId="4" fontId="8" fillId="0" borderId="33" xfId="1" applyNumberFormat="1" applyFont="1" applyFill="1" applyBorder="1" applyAlignment="1">
      <alignment horizontal="right" vertical="top"/>
    </xf>
    <xf numFmtId="4" fontId="48" fillId="26" borderId="26" xfId="1" applyNumberFormat="1" applyFont="1" applyFill="1" applyBorder="1" applyAlignment="1">
      <alignment horizontal="center" vertical="top"/>
    </xf>
    <xf numFmtId="4" fontId="48" fillId="26" borderId="0" xfId="1" applyNumberFormat="1" applyFont="1" applyFill="1" applyBorder="1" applyAlignment="1">
      <alignment horizontal="center" vertical="top"/>
    </xf>
    <xf numFmtId="4" fontId="48" fillId="26" borderId="20" xfId="1" applyNumberFormat="1" applyFont="1" applyFill="1" applyBorder="1" applyAlignment="1">
      <alignment horizontal="center" vertical="top"/>
    </xf>
    <xf numFmtId="0" fontId="55" fillId="0" borderId="0" xfId="3" applyFont="1" applyFill="1" applyAlignment="1">
      <alignment horizontal="left" vertical="top"/>
    </xf>
    <xf numFmtId="49" fontId="48" fillId="3" borderId="17" xfId="1" applyNumberFormat="1" applyFont="1" applyFill="1" applyBorder="1" applyAlignment="1">
      <alignment horizontal="center" vertical="top" wrapText="1"/>
    </xf>
    <xf numFmtId="49" fontId="48" fillId="3" borderId="18" xfId="1" applyNumberFormat="1" applyFont="1" applyFill="1" applyBorder="1" applyAlignment="1">
      <alignment horizontal="center" vertical="top" wrapText="1"/>
    </xf>
    <xf numFmtId="49" fontId="48" fillId="3" borderId="19" xfId="1" applyNumberFormat="1" applyFont="1" applyFill="1" applyBorder="1" applyAlignment="1">
      <alignment horizontal="center" vertical="top" wrapText="1"/>
    </xf>
    <xf numFmtId="49" fontId="48" fillId="3" borderId="21" xfId="1" applyNumberFormat="1" applyFont="1" applyFill="1" applyBorder="1" applyAlignment="1">
      <alignment horizontal="center" vertical="top" wrapText="1"/>
    </xf>
    <xf numFmtId="49" fontId="48" fillId="26" borderId="26" xfId="1" applyNumberFormat="1" applyFont="1" applyFill="1" applyBorder="1" applyAlignment="1">
      <alignment horizontal="center" vertical="top" wrapText="1"/>
    </xf>
    <xf numFmtId="49" fontId="48" fillId="26" borderId="0" xfId="1" applyNumberFormat="1" applyFont="1" applyFill="1" applyBorder="1" applyAlignment="1">
      <alignment horizontal="center" vertical="top" wrapText="1"/>
    </xf>
    <xf numFmtId="49" fontId="48" fillId="26" borderId="20" xfId="1" applyNumberFormat="1" applyFont="1" applyFill="1" applyBorder="1" applyAlignment="1">
      <alignment horizontal="center" vertical="top" wrapText="1"/>
    </xf>
    <xf numFmtId="49" fontId="48" fillId="26" borderId="17" xfId="1" applyNumberFormat="1" applyFont="1" applyFill="1" applyBorder="1" applyAlignment="1">
      <alignment horizontal="center" vertical="top" wrapText="1"/>
    </xf>
    <xf numFmtId="49" fontId="48" fillId="26" borderId="18" xfId="1" applyNumberFormat="1" applyFont="1" applyFill="1" applyBorder="1" applyAlignment="1">
      <alignment horizontal="center" vertical="top" wrapText="1"/>
    </xf>
    <xf numFmtId="49" fontId="48" fillId="26" borderId="19" xfId="1" applyNumberFormat="1" applyFont="1" applyFill="1" applyBorder="1" applyAlignment="1">
      <alignment horizontal="center" vertical="top" wrapText="1"/>
    </xf>
    <xf numFmtId="49" fontId="48" fillId="26" borderId="27" xfId="1" applyNumberFormat="1" applyFont="1" applyFill="1" applyBorder="1" applyAlignment="1">
      <alignment horizontal="center" vertical="top" wrapText="1"/>
    </xf>
    <xf numFmtId="49" fontId="48" fillId="26" borderId="28" xfId="1" applyNumberFormat="1" applyFont="1" applyFill="1" applyBorder="1" applyAlignment="1">
      <alignment horizontal="center" vertical="top" wrapText="1"/>
    </xf>
    <xf numFmtId="49" fontId="48" fillId="26" borderId="29" xfId="1" applyNumberFormat="1" applyFont="1" applyFill="1" applyBorder="1" applyAlignment="1">
      <alignment horizontal="center" vertical="top" wrapText="1"/>
    </xf>
    <xf numFmtId="2" fontId="10" fillId="0" borderId="4" xfId="0" applyNumberFormat="1" applyFont="1" applyBorder="1" applyAlignment="1">
      <alignment horizontal="right" vertical="center"/>
    </xf>
  </cellXfs>
  <cellStyles count="103">
    <cellStyle name="20% - Акцент1 2" xfId="5" xr:uid="{00000000-0005-0000-0000-000000000000}"/>
    <cellStyle name="20% - Акцент2 2" xfId="6" xr:uid="{00000000-0005-0000-0000-000001000000}"/>
    <cellStyle name="20% - Акцент3 2" xfId="7" xr:uid="{00000000-0005-0000-0000-000002000000}"/>
    <cellStyle name="20% - Акцент4 2" xfId="8" xr:uid="{00000000-0005-0000-0000-000003000000}"/>
    <cellStyle name="20% - Акцент5 2" xfId="9" xr:uid="{00000000-0005-0000-0000-000004000000}"/>
    <cellStyle name="20% - Акцент6 2" xfId="10" xr:uid="{00000000-0005-0000-0000-000005000000}"/>
    <cellStyle name="40% - Акцент1 2" xfId="11" xr:uid="{00000000-0005-0000-0000-000006000000}"/>
    <cellStyle name="40% - Акцент2 2" xfId="12" xr:uid="{00000000-0005-0000-0000-000007000000}"/>
    <cellStyle name="40% - Акцент3 2" xfId="13" xr:uid="{00000000-0005-0000-0000-000008000000}"/>
    <cellStyle name="40% - Акцент4 2" xfId="14" xr:uid="{00000000-0005-0000-0000-000009000000}"/>
    <cellStyle name="40% - Акцент5 2" xfId="15" xr:uid="{00000000-0005-0000-0000-00000A000000}"/>
    <cellStyle name="40% - Акцент6 2" xfId="16" xr:uid="{00000000-0005-0000-0000-00000B000000}"/>
    <cellStyle name="60% - Акцент1 2" xfId="17" xr:uid="{00000000-0005-0000-0000-00000C000000}"/>
    <cellStyle name="60% - Акцент2 2" xfId="18" xr:uid="{00000000-0005-0000-0000-00000D000000}"/>
    <cellStyle name="60% - Акцент3 2" xfId="19" xr:uid="{00000000-0005-0000-0000-00000E000000}"/>
    <cellStyle name="60% - Акцент4 2" xfId="20" xr:uid="{00000000-0005-0000-0000-00000F000000}"/>
    <cellStyle name="60% - Акцент5 2" xfId="21" xr:uid="{00000000-0005-0000-0000-000010000000}"/>
    <cellStyle name="60% - Акцент6 2" xfId="22" xr:uid="{00000000-0005-0000-0000-000011000000}"/>
    <cellStyle name="Excel Built-in Normal" xfId="23" xr:uid="{00000000-0005-0000-0000-000012000000}"/>
    <cellStyle name="Excel Built-in Normal 2" xfId="24" xr:uid="{00000000-0005-0000-0000-000013000000}"/>
    <cellStyle name="Excel Built-in Normal 3" xfId="25" xr:uid="{00000000-0005-0000-0000-000014000000}"/>
    <cellStyle name="Heading" xfId="26" xr:uid="{00000000-0005-0000-0000-000015000000}"/>
    <cellStyle name="Heading 2" xfId="27" xr:uid="{00000000-0005-0000-0000-000016000000}"/>
    <cellStyle name="Heading1" xfId="28" xr:uid="{00000000-0005-0000-0000-000017000000}"/>
    <cellStyle name="Heading1 2" xfId="29" xr:uid="{00000000-0005-0000-0000-000018000000}"/>
    <cellStyle name="Result" xfId="30" xr:uid="{00000000-0005-0000-0000-000019000000}"/>
    <cellStyle name="Result 2" xfId="31" xr:uid="{00000000-0005-0000-0000-00001A000000}"/>
    <cellStyle name="Result2" xfId="32" xr:uid="{00000000-0005-0000-0000-00001B000000}"/>
    <cellStyle name="Result2 2" xfId="33" xr:uid="{00000000-0005-0000-0000-00001C000000}"/>
    <cellStyle name="Акцент1 2" xfId="34" xr:uid="{00000000-0005-0000-0000-00001D000000}"/>
    <cellStyle name="Акцент2 2" xfId="35" xr:uid="{00000000-0005-0000-0000-00001E000000}"/>
    <cellStyle name="Акцент3 2" xfId="36" xr:uid="{00000000-0005-0000-0000-00001F000000}"/>
    <cellStyle name="Акцент4 2" xfId="37" xr:uid="{00000000-0005-0000-0000-000020000000}"/>
    <cellStyle name="Акцент5 2" xfId="38" xr:uid="{00000000-0005-0000-0000-000021000000}"/>
    <cellStyle name="Акцент6 2" xfId="39" xr:uid="{00000000-0005-0000-0000-000022000000}"/>
    <cellStyle name="Ввод  2" xfId="40" xr:uid="{00000000-0005-0000-0000-000023000000}"/>
    <cellStyle name="Вывод 2" xfId="41" xr:uid="{00000000-0005-0000-0000-000024000000}"/>
    <cellStyle name="Вычисление 2" xfId="42" xr:uid="{00000000-0005-0000-0000-000025000000}"/>
    <cellStyle name="Гиперссылка 2" xfId="43" xr:uid="{00000000-0005-0000-0000-000026000000}"/>
    <cellStyle name="Гиперссылка 2 2" xfId="44" xr:uid="{00000000-0005-0000-0000-000027000000}"/>
    <cellStyle name="Гиперссылка 3" xfId="45" xr:uid="{00000000-0005-0000-0000-000028000000}"/>
    <cellStyle name="Гиперссылка 4" xfId="46" xr:uid="{00000000-0005-0000-0000-000029000000}"/>
    <cellStyle name="Гиперссылка 5" xfId="47" xr:uid="{00000000-0005-0000-0000-00002A000000}"/>
    <cellStyle name="Гиперссылка 8" xfId="102" xr:uid="{00000000-0005-0000-0000-00002B000000}"/>
    <cellStyle name="Заголовок 1 2" xfId="48" xr:uid="{00000000-0005-0000-0000-00002C000000}"/>
    <cellStyle name="Заголовок 2 2" xfId="49" xr:uid="{00000000-0005-0000-0000-00002D000000}"/>
    <cellStyle name="Заголовок 3 2" xfId="50" xr:uid="{00000000-0005-0000-0000-00002E000000}"/>
    <cellStyle name="Заголовок 4 2" xfId="51" xr:uid="{00000000-0005-0000-0000-00002F000000}"/>
    <cellStyle name="Итог 2" xfId="52" xr:uid="{00000000-0005-0000-0000-000030000000}"/>
    <cellStyle name="Контрольная ячейка 2" xfId="53" xr:uid="{00000000-0005-0000-0000-000031000000}"/>
    <cellStyle name="Название 2" xfId="54" xr:uid="{00000000-0005-0000-0000-000032000000}"/>
    <cellStyle name="Нейтральный 2" xfId="55" xr:uid="{00000000-0005-0000-0000-000033000000}"/>
    <cellStyle name="Обычный" xfId="0" builtinId="0"/>
    <cellStyle name="Обычный 2" xfId="56" xr:uid="{00000000-0005-0000-0000-000035000000}"/>
    <cellStyle name="Обычный 2 2" xfId="4" xr:uid="{00000000-0005-0000-0000-000036000000}"/>
    <cellStyle name="Обычный 2 2 2" xfId="57" xr:uid="{00000000-0005-0000-0000-000037000000}"/>
    <cellStyle name="Обычный 2 2 3" xfId="58" xr:uid="{00000000-0005-0000-0000-000038000000}"/>
    <cellStyle name="Обычный 2 3" xfId="59" xr:uid="{00000000-0005-0000-0000-000039000000}"/>
    <cellStyle name="Обычный 2 3 2" xfId="60" xr:uid="{00000000-0005-0000-0000-00003A000000}"/>
    <cellStyle name="Обычный 2 4" xfId="61" xr:uid="{00000000-0005-0000-0000-00003B000000}"/>
    <cellStyle name="Обычный 2 5" xfId="62" xr:uid="{00000000-0005-0000-0000-00003C000000}"/>
    <cellStyle name="Обычный 2 6" xfId="99" xr:uid="{00000000-0005-0000-0000-00003D000000}"/>
    <cellStyle name="Обычный 3" xfId="1" xr:uid="{00000000-0005-0000-0000-00003E000000}"/>
    <cellStyle name="Обычный 3 2" xfId="63" xr:uid="{00000000-0005-0000-0000-00003F000000}"/>
    <cellStyle name="Обычный 3 3" xfId="64" xr:uid="{00000000-0005-0000-0000-000040000000}"/>
    <cellStyle name="Обычный 4" xfId="65" xr:uid="{00000000-0005-0000-0000-000041000000}"/>
    <cellStyle name="Обычный 4 2" xfId="66" xr:uid="{00000000-0005-0000-0000-000042000000}"/>
    <cellStyle name="Обычный 4 3" xfId="67" xr:uid="{00000000-0005-0000-0000-000043000000}"/>
    <cellStyle name="Обычный 4 4" xfId="98" xr:uid="{00000000-0005-0000-0000-000044000000}"/>
    <cellStyle name="Обычный 4 5" xfId="100" xr:uid="{00000000-0005-0000-0000-000045000000}"/>
    <cellStyle name="Обычный 5" xfId="68" xr:uid="{00000000-0005-0000-0000-000046000000}"/>
    <cellStyle name="Обычный 5 2" xfId="69" xr:uid="{00000000-0005-0000-0000-000047000000}"/>
    <cellStyle name="Обычный 5 3" xfId="70" xr:uid="{00000000-0005-0000-0000-000048000000}"/>
    <cellStyle name="Обычный 5 4" xfId="71" xr:uid="{00000000-0005-0000-0000-000049000000}"/>
    <cellStyle name="Обычный 6" xfId="72" xr:uid="{00000000-0005-0000-0000-00004A000000}"/>
    <cellStyle name="Обычный 7" xfId="2" xr:uid="{00000000-0005-0000-0000-00004B000000}"/>
    <cellStyle name="Обычный 7 2" xfId="73" xr:uid="{00000000-0005-0000-0000-00004C000000}"/>
    <cellStyle name="Обычный 7 2 2" xfId="74" xr:uid="{00000000-0005-0000-0000-00004D000000}"/>
    <cellStyle name="Обычный 7 3" xfId="75" xr:uid="{00000000-0005-0000-0000-00004E000000}"/>
    <cellStyle name="Обычный 8" xfId="76" xr:uid="{00000000-0005-0000-0000-00004F000000}"/>
    <cellStyle name="Обычный 8 2" xfId="77" xr:uid="{00000000-0005-0000-0000-000050000000}"/>
    <cellStyle name="Обычный_Химия_L-микро2004" xfId="101" xr:uid="{00000000-0005-0000-0000-000051000000}"/>
    <cellStyle name="Плохой 2" xfId="78" xr:uid="{00000000-0005-0000-0000-000052000000}"/>
    <cellStyle name="Пояснение 2" xfId="79" xr:uid="{00000000-0005-0000-0000-000053000000}"/>
    <cellStyle name="Примечание 2" xfId="80" xr:uid="{00000000-0005-0000-0000-000054000000}"/>
    <cellStyle name="Связанная ячейка 2" xfId="81" xr:uid="{00000000-0005-0000-0000-000055000000}"/>
    <cellStyle name="Стиль 1" xfId="3" xr:uid="{00000000-0005-0000-0000-000056000000}"/>
    <cellStyle name="Текст предупреждения 2" xfId="82" xr:uid="{00000000-0005-0000-0000-000057000000}"/>
    <cellStyle name="Финансовый [0] 2" xfId="83" xr:uid="{00000000-0005-0000-0000-000058000000}"/>
    <cellStyle name="Финансовый [0] 2 2" xfId="84" xr:uid="{00000000-0005-0000-0000-000059000000}"/>
    <cellStyle name="Финансовый [0] 3" xfId="85" xr:uid="{00000000-0005-0000-0000-00005A000000}"/>
    <cellStyle name="Финансовый 2" xfId="86" xr:uid="{00000000-0005-0000-0000-00005B000000}"/>
    <cellStyle name="Финансовый 2 2" xfId="87" xr:uid="{00000000-0005-0000-0000-00005C000000}"/>
    <cellStyle name="Финансовый 2 3" xfId="88" xr:uid="{00000000-0005-0000-0000-00005D000000}"/>
    <cellStyle name="Финансовый 2 4" xfId="89" xr:uid="{00000000-0005-0000-0000-00005E000000}"/>
    <cellStyle name="Финансовый 3" xfId="90" xr:uid="{00000000-0005-0000-0000-00005F000000}"/>
    <cellStyle name="Финансовый 3 2" xfId="91" xr:uid="{00000000-0005-0000-0000-000060000000}"/>
    <cellStyle name="Финансовый 4" xfId="92" xr:uid="{00000000-0005-0000-0000-000061000000}"/>
    <cellStyle name="Финансовый 5" xfId="93" xr:uid="{00000000-0005-0000-0000-000062000000}"/>
    <cellStyle name="Финансовый 6" xfId="94" xr:uid="{00000000-0005-0000-0000-000063000000}"/>
    <cellStyle name="Финансовый 7" xfId="95" xr:uid="{00000000-0005-0000-0000-000064000000}"/>
    <cellStyle name="Финансовый 8" xfId="96" xr:uid="{00000000-0005-0000-0000-000065000000}"/>
    <cellStyle name="Хороший 2" xfId="97" xr:uid="{00000000-0005-0000-0000-000066000000}"/>
  </cellStyles>
  <dxfs count="0"/>
  <tableStyles count="0" defaultTableStyle="TableStyleMedium9" defaultPivotStyle="PivotStyleLight16"/>
  <colors>
    <mruColors>
      <color rgb="FFBFBFBF"/>
      <color rgb="FFFF7C80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emf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emf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8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542925</xdr:colOff>
      <xdr:row>154</xdr:row>
      <xdr:rowOff>247650</xdr:rowOff>
    </xdr:from>
    <xdr:to>
      <xdr:col>12</xdr:col>
      <xdr:colOff>76200</xdr:colOff>
      <xdr:row>168</xdr:row>
      <xdr:rowOff>19050</xdr:rowOff>
    </xdr:to>
    <xdr:pic>
      <xdr:nvPicPr>
        <xdr:cNvPr id="2" name="Рисунок 1" descr="C:\Users\kp.DISYS\Desktop\ПРОЕКТ\Элетромонтаж\DSC_2515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32445" y="32129730"/>
          <a:ext cx="3068955" cy="2293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114300</xdr:colOff>
      <xdr:row>475</xdr:row>
      <xdr:rowOff>0</xdr:rowOff>
    </xdr:from>
    <xdr:to>
      <xdr:col>2</xdr:col>
      <xdr:colOff>665988</xdr:colOff>
      <xdr:row>475</xdr:row>
      <xdr:rowOff>0</xdr:rowOff>
    </xdr:to>
    <xdr:pic>
      <xdr:nvPicPr>
        <xdr:cNvPr id="3" name="Рисунок 5" descr="IMAG0666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108"/>
        <a:stretch>
          <a:fillRect/>
        </a:stretch>
      </xdr:blipFill>
      <xdr:spPr bwMode="auto">
        <a:xfrm>
          <a:off x="381000" y="92803980"/>
          <a:ext cx="116128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475</xdr:row>
      <xdr:rowOff>0</xdr:rowOff>
    </xdr:from>
    <xdr:to>
      <xdr:col>2</xdr:col>
      <xdr:colOff>665988</xdr:colOff>
      <xdr:row>475</xdr:row>
      <xdr:rowOff>0</xdr:rowOff>
    </xdr:to>
    <xdr:pic>
      <xdr:nvPicPr>
        <xdr:cNvPr id="4" name="Рисунок 5" descr="IMAG0666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108"/>
        <a:stretch>
          <a:fillRect/>
        </a:stretch>
      </xdr:blipFill>
      <xdr:spPr bwMode="auto">
        <a:xfrm>
          <a:off x="381000" y="92803980"/>
          <a:ext cx="116128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52</xdr:row>
      <xdr:rowOff>19049</xdr:rowOff>
    </xdr:from>
    <xdr:to>
      <xdr:col>13</xdr:col>
      <xdr:colOff>327305</xdr:colOff>
      <xdr:row>60</xdr:row>
      <xdr:rowOff>299409</xdr:rowOff>
    </xdr:to>
    <xdr:pic>
      <xdr:nvPicPr>
        <xdr:cNvPr id="7" name="Рисунок 6" descr="Юниор с кабиной.jp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254490" y="12386309"/>
          <a:ext cx="2822855" cy="1621480"/>
        </a:xfrm>
        <a:prstGeom prst="rect">
          <a:avLst/>
        </a:prstGeom>
      </xdr:spPr>
    </xdr:pic>
    <xdr:clientData/>
  </xdr:twoCellAnchor>
  <xdr:twoCellAnchor editAs="oneCell">
    <xdr:from>
      <xdr:col>6</xdr:col>
      <xdr:colOff>276225</xdr:colOff>
      <xdr:row>117</xdr:row>
      <xdr:rowOff>200025</xdr:rowOff>
    </xdr:from>
    <xdr:to>
      <xdr:col>9</xdr:col>
      <xdr:colOff>40856</xdr:colOff>
      <xdr:row>127</xdr:row>
      <xdr:rowOff>19050</xdr:rowOff>
    </xdr:to>
    <xdr:pic>
      <xdr:nvPicPr>
        <xdr:cNvPr id="8" name="Рисунок 7" descr="\\Sol\общие документы\Baulin\для каталога\IMG_0326.JP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13087" t="6609" r="13235"/>
        <a:stretch>
          <a:fillRect/>
        </a:stretch>
      </xdr:blipFill>
      <xdr:spPr bwMode="auto">
        <a:xfrm>
          <a:off x="7172325" y="25711785"/>
          <a:ext cx="2065871" cy="1663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190500</xdr:colOff>
      <xdr:row>143</xdr:row>
      <xdr:rowOff>95994</xdr:rowOff>
    </xdr:from>
    <xdr:to>
      <xdr:col>8</xdr:col>
      <xdr:colOff>416579</xdr:colOff>
      <xdr:row>156</xdr:row>
      <xdr:rowOff>9525</xdr:rowOff>
    </xdr:to>
    <xdr:pic>
      <xdr:nvPicPr>
        <xdr:cNvPr id="9" name="Рисунок 9" descr="\\Sol\общие документы\Baulin\для каталога\IMG_0330.JP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 l="27353" t="3966" r="23531" b="5286"/>
        <a:stretch>
          <a:fillRect/>
        </a:stretch>
      </xdr:blipFill>
      <xdr:spPr bwMode="auto">
        <a:xfrm>
          <a:off x="7086600" y="30134034"/>
          <a:ext cx="1879619" cy="22681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95251</xdr:colOff>
      <xdr:row>170</xdr:row>
      <xdr:rowOff>47625</xdr:rowOff>
    </xdr:from>
    <xdr:to>
      <xdr:col>9</xdr:col>
      <xdr:colOff>396642</xdr:colOff>
      <xdr:row>180</xdr:row>
      <xdr:rowOff>289691</xdr:rowOff>
    </xdr:to>
    <xdr:pic>
      <xdr:nvPicPr>
        <xdr:cNvPr id="10" name="Рисунок 10" descr="\\Sol\общие документы\Baulin\для каталога\IMG_0325.JP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l="12059" t="7048" r="14265" b="5507"/>
        <a:stretch>
          <a:fillRect/>
        </a:stretch>
      </xdr:blipFill>
      <xdr:spPr bwMode="auto">
        <a:xfrm>
          <a:off x="6991351" y="34924365"/>
          <a:ext cx="2602631" cy="19184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96099</xdr:colOff>
      <xdr:row>197</xdr:row>
      <xdr:rowOff>289646</xdr:rowOff>
    </xdr:from>
    <xdr:to>
      <xdr:col>10</xdr:col>
      <xdr:colOff>66675</xdr:colOff>
      <xdr:row>210</xdr:row>
      <xdr:rowOff>0</xdr:rowOff>
    </xdr:to>
    <xdr:pic>
      <xdr:nvPicPr>
        <xdr:cNvPr id="11" name="Рисунок 11" descr="\\Sol\общие документы\Baulin\для каталога\IMG_0323.JP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 l="11913" t="8591" r="12500" b="5066"/>
        <a:stretch>
          <a:fillRect/>
        </a:stretch>
      </xdr:blipFill>
      <xdr:spPr bwMode="auto">
        <a:xfrm>
          <a:off x="6992199" y="39890786"/>
          <a:ext cx="2896656" cy="21944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76200</xdr:colOff>
      <xdr:row>385</xdr:row>
      <xdr:rowOff>161925</xdr:rowOff>
    </xdr:from>
    <xdr:to>
      <xdr:col>9</xdr:col>
      <xdr:colOff>533299</xdr:colOff>
      <xdr:row>393</xdr:row>
      <xdr:rowOff>148058</xdr:rowOff>
    </xdr:to>
    <xdr:pic>
      <xdr:nvPicPr>
        <xdr:cNvPr id="12" name="Picture 1" descr="http://www.disys.ru/drums/uploads/images/b9/71/b971fb1340f71425f3b141a711e28044c13c2682_1000_1000.jpe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972300" y="74601705"/>
          <a:ext cx="2758339" cy="2058773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403</xdr:row>
      <xdr:rowOff>295275</xdr:rowOff>
    </xdr:from>
    <xdr:to>
      <xdr:col>9</xdr:col>
      <xdr:colOff>419100</xdr:colOff>
      <xdr:row>414</xdr:row>
      <xdr:rowOff>57150</xdr:rowOff>
    </xdr:to>
    <xdr:pic>
      <xdr:nvPicPr>
        <xdr:cNvPr id="13" name="Picture 2" descr="Электронно-механический конструктор СКАРТ УМНЫЙ ДОМ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010400" y="79436595"/>
          <a:ext cx="2606040" cy="263461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171449</xdr:colOff>
      <xdr:row>427</xdr:row>
      <xdr:rowOff>57150</xdr:rowOff>
    </xdr:from>
    <xdr:to>
      <xdr:col>10</xdr:col>
      <xdr:colOff>333007</xdr:colOff>
      <xdr:row>443</xdr:row>
      <xdr:rowOff>116766</xdr:rowOff>
    </xdr:to>
    <xdr:pic>
      <xdr:nvPicPr>
        <xdr:cNvPr id="14" name="Picture 5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067549" y="84250530"/>
          <a:ext cx="3087638" cy="2909496"/>
        </a:xfrm>
        <a:prstGeom prst="rect">
          <a:avLst/>
        </a:prstGeom>
        <a:noFill/>
      </xdr:spPr>
    </xdr:pic>
    <xdr:clientData/>
  </xdr:twoCellAnchor>
  <xdr:twoCellAnchor>
    <xdr:from>
      <xdr:col>6</xdr:col>
      <xdr:colOff>190501</xdr:colOff>
      <xdr:row>103</xdr:row>
      <xdr:rowOff>19050</xdr:rowOff>
    </xdr:from>
    <xdr:to>
      <xdr:col>9</xdr:col>
      <xdr:colOff>142875</xdr:colOff>
      <xdr:row>115</xdr:row>
      <xdr:rowOff>161925</xdr:rowOff>
    </xdr:to>
    <xdr:pic>
      <xdr:nvPicPr>
        <xdr:cNvPr id="15" name="Рисунок 14" descr="Ст с ЧПУ 3 в 1.JPG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7086601" y="23145750"/>
          <a:ext cx="2253614" cy="2162175"/>
        </a:xfrm>
        <a:prstGeom prst="rect">
          <a:avLst/>
        </a:prstGeom>
      </xdr:spPr>
    </xdr:pic>
    <xdr:clientData/>
  </xdr:twoCellAnchor>
  <xdr:twoCellAnchor editAs="oneCell">
    <xdr:from>
      <xdr:col>6</xdr:col>
      <xdr:colOff>192845</xdr:colOff>
      <xdr:row>261</xdr:row>
      <xdr:rowOff>53277</xdr:rowOff>
    </xdr:from>
    <xdr:to>
      <xdr:col>9</xdr:col>
      <xdr:colOff>76200</xdr:colOff>
      <xdr:row>273</xdr:row>
      <xdr:rowOff>103456</xdr:rowOff>
    </xdr:to>
    <xdr:pic>
      <xdr:nvPicPr>
        <xdr:cNvPr id="16" name="Рисунок 15" descr="Робот-манип.JP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7088945" y="50947257"/>
          <a:ext cx="2184595" cy="2061859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278</xdr:row>
      <xdr:rowOff>28576</xdr:rowOff>
    </xdr:from>
    <xdr:to>
      <xdr:col>8</xdr:col>
      <xdr:colOff>257175</xdr:colOff>
      <xdr:row>285</xdr:row>
      <xdr:rowOff>142876</xdr:rowOff>
    </xdr:to>
    <xdr:pic>
      <xdr:nvPicPr>
        <xdr:cNvPr id="17" name="Picture 3" descr="Конструктор СКАРТ-3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029450" y="53772436"/>
          <a:ext cx="1777365" cy="17907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47625</xdr:colOff>
      <xdr:row>103</xdr:row>
      <xdr:rowOff>104775</xdr:rowOff>
    </xdr:from>
    <xdr:to>
      <xdr:col>11</xdr:col>
      <xdr:colOff>265793</xdr:colOff>
      <xdr:row>114</xdr:row>
      <xdr:rowOff>142875</xdr:rowOff>
    </xdr:to>
    <xdr:pic>
      <xdr:nvPicPr>
        <xdr:cNvPr id="18" name="Рисунок 17" descr="C:\Users\kp.DISYS\Desktop\Муз гравер.jpg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/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9244965" y="23231475"/>
          <a:ext cx="1521188" cy="1882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447675</xdr:colOff>
      <xdr:row>103</xdr:row>
      <xdr:rowOff>104775</xdr:rowOff>
    </xdr:from>
    <xdr:to>
      <xdr:col>14</xdr:col>
      <xdr:colOff>118318</xdr:colOff>
      <xdr:row>114</xdr:row>
      <xdr:rowOff>66675</xdr:rowOff>
    </xdr:to>
    <xdr:pic>
      <xdr:nvPicPr>
        <xdr:cNvPr id="19" name="Рисунок 18" descr="C:\Users\kp.DISYS\Desktop\Муз Фрезер.jpe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/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0948035" y="23231475"/>
          <a:ext cx="1545163" cy="1805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161925</xdr:colOff>
      <xdr:row>223</xdr:row>
      <xdr:rowOff>28575</xdr:rowOff>
    </xdr:from>
    <xdr:to>
      <xdr:col>7</xdr:col>
      <xdr:colOff>895350</xdr:colOff>
      <xdr:row>228</xdr:row>
      <xdr:rowOff>209550</xdr:rowOff>
    </xdr:to>
    <xdr:pic>
      <xdr:nvPicPr>
        <xdr:cNvPr id="20" name="Рисунок 19" descr="варианты свк2.pn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/>
      </xdr:nvPicPr>
      <xdr:blipFill>
        <a:blip xmlns:r="http://schemas.openxmlformats.org/officeDocument/2006/relationships" r:embed="rId16" cstate="print"/>
        <a:srcRect l="32182" t="60494" r="32653"/>
        <a:stretch>
          <a:fillRect/>
        </a:stretch>
      </xdr:blipFill>
      <xdr:spPr>
        <a:xfrm>
          <a:off x="7058025" y="44300775"/>
          <a:ext cx="1426845" cy="1057275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123824</xdr:colOff>
      <xdr:row>230</xdr:row>
      <xdr:rowOff>38100</xdr:rowOff>
    </xdr:from>
    <xdr:to>
      <xdr:col>8</xdr:col>
      <xdr:colOff>190500</xdr:colOff>
      <xdr:row>238</xdr:row>
      <xdr:rowOff>66675</xdr:rowOff>
    </xdr:to>
    <xdr:pic>
      <xdr:nvPicPr>
        <xdr:cNvPr id="21" name="Рисунок 20" descr="варианты свк2.png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/>
      </xdr:nvPicPr>
      <xdr:blipFill>
        <a:blip xmlns:r="http://schemas.openxmlformats.org/officeDocument/2006/relationships" r:embed="rId16" cstate="print"/>
        <a:srcRect l="66248" b="68313"/>
        <a:stretch>
          <a:fillRect/>
        </a:stretch>
      </xdr:blipFill>
      <xdr:spPr>
        <a:xfrm>
          <a:off x="7019924" y="45689520"/>
          <a:ext cx="1720216" cy="1369695"/>
        </a:xfrm>
        <a:prstGeom prst="rect">
          <a:avLst/>
        </a:prstGeom>
      </xdr:spPr>
    </xdr:pic>
    <xdr:clientData/>
  </xdr:twoCellAnchor>
  <xdr:twoCellAnchor editAs="oneCell">
    <xdr:from>
      <xdr:col>6</xdr:col>
      <xdr:colOff>200025</xdr:colOff>
      <xdr:row>239</xdr:row>
      <xdr:rowOff>47625</xdr:rowOff>
    </xdr:from>
    <xdr:to>
      <xdr:col>8</xdr:col>
      <xdr:colOff>123825</xdr:colOff>
      <xdr:row>246</xdr:row>
      <xdr:rowOff>76200</xdr:rowOff>
    </xdr:to>
    <xdr:pic>
      <xdr:nvPicPr>
        <xdr:cNvPr id="22" name="Рисунок 21" descr="варианты свк2.png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/>
      </xdr:nvPicPr>
      <xdr:blipFill>
        <a:blip xmlns:r="http://schemas.openxmlformats.org/officeDocument/2006/relationships" r:embed="rId16" cstate="print"/>
        <a:srcRect l="36264" r="33752" b="72222"/>
        <a:stretch>
          <a:fillRect/>
        </a:stretch>
      </xdr:blipFill>
      <xdr:spPr>
        <a:xfrm>
          <a:off x="7096125" y="47207805"/>
          <a:ext cx="1577340" cy="1202055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104776</xdr:colOff>
      <xdr:row>248</xdr:row>
      <xdr:rowOff>142875</xdr:rowOff>
    </xdr:from>
    <xdr:to>
      <xdr:col>9</xdr:col>
      <xdr:colOff>85725</xdr:colOff>
      <xdr:row>260</xdr:row>
      <xdr:rowOff>38100</xdr:rowOff>
    </xdr:to>
    <xdr:pic>
      <xdr:nvPicPr>
        <xdr:cNvPr id="23" name="Рисунок 22" descr="C:\Users\kp.DISYS\Documents\ОПИСАНИЕ И ФОТО  Лабораторий\Мехатроника\ФОТО\Основы Мехатроники.jpg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/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7000876" y="48811815"/>
          <a:ext cx="2282189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657224</xdr:colOff>
      <xdr:row>246</xdr:row>
      <xdr:rowOff>19050</xdr:rowOff>
    </xdr:from>
    <xdr:to>
      <xdr:col>7</xdr:col>
      <xdr:colOff>161924</xdr:colOff>
      <xdr:row>249</xdr:row>
      <xdr:rowOff>114300</xdr:rowOff>
    </xdr:to>
    <xdr:sp macro="" textlink="">
      <xdr:nvSpPr>
        <xdr:cNvPr id="24" name="Стрелка вниз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7553324" y="48352710"/>
          <a:ext cx="198120" cy="598170"/>
        </a:xfrm>
        <a:prstGeom prst="downArrow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6</xdr:col>
      <xdr:colOff>95250</xdr:colOff>
      <xdr:row>297</xdr:row>
      <xdr:rowOff>295275</xdr:rowOff>
    </xdr:from>
    <xdr:to>
      <xdr:col>10</xdr:col>
      <xdr:colOff>405589</xdr:colOff>
      <xdr:row>309</xdr:row>
      <xdr:rowOff>28575</xdr:rowOff>
    </xdr:to>
    <xdr:pic>
      <xdr:nvPicPr>
        <xdr:cNvPr id="25" name="Рисунок 24" descr="C:\Users\kp.DISYS\Documents\Коммерческий отдел\Линтех\фото.jpg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/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6991350" y="57727215"/>
          <a:ext cx="3236419" cy="2415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533400</xdr:colOff>
      <xdr:row>266</xdr:row>
      <xdr:rowOff>114300</xdr:rowOff>
    </xdr:from>
    <xdr:to>
      <xdr:col>10</xdr:col>
      <xdr:colOff>548834</xdr:colOff>
      <xdr:row>277</xdr:row>
      <xdr:rowOff>106266</xdr:rowOff>
    </xdr:to>
    <xdr:pic>
      <xdr:nvPicPr>
        <xdr:cNvPr id="26" name="Рисунок 25" descr="C:\Users\kp.DISYS\Desktop\ПРОЕКТ\ИЖЕВСК\Детский\Сборник конспектов Добот.jpg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/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9083040" y="51846480"/>
          <a:ext cx="1287974" cy="18360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95250</xdr:colOff>
      <xdr:row>85</xdr:row>
      <xdr:rowOff>76200</xdr:rowOff>
    </xdr:from>
    <xdr:to>
      <xdr:col>10</xdr:col>
      <xdr:colOff>152401</xdr:colOff>
      <xdr:row>93</xdr:row>
      <xdr:rowOff>95250</xdr:rowOff>
    </xdr:to>
    <xdr:pic>
      <xdr:nvPicPr>
        <xdr:cNvPr id="27" name="Рисунок 26" descr="C:\Users\kp.DISYS\Desktop\ПРОЕКТ\ИЖЕВСК\Детский\Актив токарн1.jpg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/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6991350" y="19004280"/>
          <a:ext cx="2983231" cy="2038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47625</xdr:colOff>
      <xdr:row>75</xdr:row>
      <xdr:rowOff>171450</xdr:rowOff>
    </xdr:from>
    <xdr:to>
      <xdr:col>9</xdr:col>
      <xdr:colOff>47625</xdr:colOff>
      <xdr:row>84</xdr:row>
      <xdr:rowOff>47625</xdr:rowOff>
    </xdr:to>
    <xdr:pic>
      <xdr:nvPicPr>
        <xdr:cNvPr id="28" name="Рисунок 27" descr="C:\Users\kp.DISYS\Desktop\ПРОЕКТ\ИЖЕВСК\Детский\Актив фрезер1.jpg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/>
      </xdr:nvPicPr>
      <xdr:blipFill>
        <a:blip xmlns:r="http://schemas.openxmlformats.org/officeDocument/2006/relationships" r:embed="rId21" cstate="print"/>
        <a:srcRect r="25377"/>
        <a:stretch>
          <a:fillRect/>
        </a:stretch>
      </xdr:blipFill>
      <xdr:spPr bwMode="auto">
        <a:xfrm>
          <a:off x="6943725" y="16760190"/>
          <a:ext cx="2301240" cy="204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190499</xdr:colOff>
      <xdr:row>75</xdr:row>
      <xdr:rowOff>142875</xdr:rowOff>
    </xdr:from>
    <xdr:to>
      <xdr:col>13</xdr:col>
      <xdr:colOff>533399</xdr:colOff>
      <xdr:row>84</xdr:row>
      <xdr:rowOff>38100</xdr:rowOff>
    </xdr:to>
    <xdr:pic>
      <xdr:nvPicPr>
        <xdr:cNvPr id="29" name="Рисунок 28" descr="C:\Users\kp.DISYS\Desktop\ПРОЕКТ\ИЖЕВСК\Детский\Актив виж.jpg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/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9387839" y="16731615"/>
          <a:ext cx="2895600" cy="206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225</xdr:row>
      <xdr:rowOff>152399</xdr:rowOff>
    </xdr:from>
    <xdr:to>
      <xdr:col>12</xdr:col>
      <xdr:colOff>0</xdr:colOff>
      <xdr:row>235</xdr:row>
      <xdr:rowOff>133349</xdr:rowOff>
    </xdr:to>
    <xdr:pic>
      <xdr:nvPicPr>
        <xdr:cNvPr id="30" name="Рисунок 29" descr="image-05-07-16-11-2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/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8797290" y="44797979"/>
          <a:ext cx="2303145" cy="1824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571500</xdr:colOff>
      <xdr:row>367</xdr:row>
      <xdr:rowOff>171450</xdr:rowOff>
    </xdr:from>
    <xdr:to>
      <xdr:col>12</xdr:col>
      <xdr:colOff>419100</xdr:colOff>
      <xdr:row>377</xdr:row>
      <xdr:rowOff>285750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/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9121140" y="70717410"/>
          <a:ext cx="2423160" cy="1996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390525</xdr:colOff>
      <xdr:row>391</xdr:row>
      <xdr:rowOff>257175</xdr:rowOff>
    </xdr:from>
    <xdr:to>
      <xdr:col>12</xdr:col>
      <xdr:colOff>238125</xdr:colOff>
      <xdr:row>401</xdr:row>
      <xdr:rowOff>133350</xdr:rowOff>
    </xdr:to>
    <xdr:pic>
      <xdr:nvPicPr>
        <xdr:cNvPr id="32" name="Рисунок 31" descr="C:\Users\kp.DISYS\Desktop\ПРОЕКТ\Сварка\IMAG0195.jpg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/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9587865" y="75931395"/>
          <a:ext cx="1775460" cy="2962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352425</xdr:colOff>
      <xdr:row>126</xdr:row>
      <xdr:rowOff>152400</xdr:rowOff>
    </xdr:from>
    <xdr:to>
      <xdr:col>12</xdr:col>
      <xdr:colOff>71431</xdr:colOff>
      <xdr:row>139</xdr:row>
      <xdr:rowOff>152897</xdr:rowOff>
    </xdr:to>
    <xdr:pic>
      <xdr:nvPicPr>
        <xdr:cNvPr id="33" name="Рисунок 32" descr="C:\Users\kp.DISYS\Desktop\ПРОЕКТ\Элетромонтаж\DSC_2520.JPG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/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7941945" y="27340560"/>
          <a:ext cx="3254686" cy="21798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57150</xdr:colOff>
      <xdr:row>423</xdr:row>
      <xdr:rowOff>28575</xdr:rowOff>
    </xdr:from>
    <xdr:to>
      <xdr:col>9</xdr:col>
      <xdr:colOff>266700</xdr:colOff>
      <xdr:row>428</xdr:row>
      <xdr:rowOff>238125</xdr:rowOff>
    </xdr:to>
    <xdr:pic>
      <xdr:nvPicPr>
        <xdr:cNvPr id="34" name="Рисунок 33" descr="C:\Users\kp.DISYS\Desktop\ПРОЕКТ\Умный дом\1.JP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/>
      </xdr:nvPicPr>
      <xdr:blipFill>
        <a:blip xmlns:r="http://schemas.openxmlformats.org/officeDocument/2006/relationships" r:embed="rId27" cstate="print"/>
        <a:srcRect r="13689" b="51351"/>
        <a:stretch>
          <a:fillRect/>
        </a:stretch>
      </xdr:blipFill>
      <xdr:spPr bwMode="auto">
        <a:xfrm>
          <a:off x="6953250" y="83551395"/>
          <a:ext cx="2510790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57149</xdr:colOff>
      <xdr:row>86</xdr:row>
      <xdr:rowOff>57150</xdr:rowOff>
    </xdr:from>
    <xdr:to>
      <xdr:col>14</xdr:col>
      <xdr:colOff>386835</xdr:colOff>
      <xdr:row>94</xdr:row>
      <xdr:rowOff>47625</xdr:rowOff>
    </xdr:to>
    <xdr:pic>
      <xdr:nvPicPr>
        <xdr:cNvPr id="35" name="Рисунок 34" descr="C:\Users\kp.DISYS\Desktop\ПРОЕКТ\ИЖЕВСК\Детский\AV_T.jpg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/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9879329" y="19152870"/>
          <a:ext cx="2882386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600075</xdr:colOff>
      <xdr:row>182</xdr:row>
      <xdr:rowOff>0</xdr:rowOff>
    </xdr:from>
    <xdr:to>
      <xdr:col>13</xdr:col>
      <xdr:colOff>558676</xdr:colOff>
      <xdr:row>202</xdr:row>
      <xdr:rowOff>38100</xdr:rowOff>
    </xdr:to>
    <xdr:pic>
      <xdr:nvPicPr>
        <xdr:cNvPr id="36" name="Рисунок 35" descr="C:\Users\kp.DISYS\Desktop\ПРОЕКТ\ИЖЕВСК\Детский\элетромонтаж.jpg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/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9797415" y="37056060"/>
          <a:ext cx="2511301" cy="3558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171450</xdr:colOff>
      <xdr:row>367</xdr:row>
      <xdr:rowOff>180975</xdr:rowOff>
    </xdr:from>
    <xdr:to>
      <xdr:col>8</xdr:col>
      <xdr:colOff>532692</xdr:colOff>
      <xdr:row>379</xdr:row>
      <xdr:rowOff>66675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/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7067550" y="70726935"/>
          <a:ext cx="2014782" cy="2270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857249</xdr:colOff>
      <xdr:row>378</xdr:row>
      <xdr:rowOff>57150</xdr:rowOff>
    </xdr:from>
    <xdr:to>
      <xdr:col>11</xdr:col>
      <xdr:colOff>204469</xdr:colOff>
      <xdr:row>385</xdr:row>
      <xdr:rowOff>38100</xdr:rowOff>
    </xdr:to>
    <xdr:pic>
      <xdr:nvPicPr>
        <xdr:cNvPr id="38" name="Рисунок 37" descr="C:\Users\kp.DISYS\Documents\ОПИСАНИЕ И ФОТО  Лабораторий\А_фотки\Литье\С вн полостью _закрыт.jpg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/>
      </xdr:nvPicPr>
      <xdr:blipFill>
        <a:blip xmlns:r="http://schemas.openxmlformats.org/officeDocument/2006/relationships" r:embed="rId31" cstate="print"/>
        <a:srcRect l="17135" t="16319" r="16197" b="13542"/>
        <a:stretch>
          <a:fillRect/>
        </a:stretch>
      </xdr:blipFill>
      <xdr:spPr bwMode="auto">
        <a:xfrm>
          <a:off x="8446769" y="72820530"/>
          <a:ext cx="2258060" cy="165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466725</xdr:colOff>
      <xdr:row>237</xdr:row>
      <xdr:rowOff>57151</xdr:rowOff>
    </xdr:from>
    <xdr:to>
      <xdr:col>12</xdr:col>
      <xdr:colOff>581025</xdr:colOff>
      <xdr:row>257</xdr:row>
      <xdr:rowOff>1</xdr:rowOff>
    </xdr:to>
    <xdr:pic>
      <xdr:nvPicPr>
        <xdr:cNvPr id="39" name="Рисунок 38" descr="C:\Users\kp.DISYS\Desktop\ПРОЕКТ\ИЖЕВСК\Детский\мехатроника.jpg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/>
      </xdr:nvPicPr>
      <xdr:blipFill>
        <a:blip xmlns:r="http://schemas.openxmlformats.org/officeDocument/2006/relationships" r:embed="rId32" cstate="print"/>
        <a:srcRect b="14505"/>
        <a:stretch>
          <a:fillRect/>
        </a:stretch>
      </xdr:blipFill>
      <xdr:spPr bwMode="auto">
        <a:xfrm>
          <a:off x="9016365" y="46882051"/>
          <a:ext cx="2689860" cy="3295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123825</xdr:colOff>
      <xdr:row>316</xdr:row>
      <xdr:rowOff>66675</xdr:rowOff>
    </xdr:from>
    <xdr:to>
      <xdr:col>9</xdr:col>
      <xdr:colOff>247650</xdr:colOff>
      <xdr:row>338</xdr:row>
      <xdr:rowOff>114299</xdr:rowOff>
    </xdr:to>
    <xdr:pic>
      <xdr:nvPicPr>
        <xdr:cNvPr id="40" name="Рисунок 39" descr="C:\Users\kp.DISYS\Desktop\ПРОЕКТ\ИЖЕВСК\Детский\детская мехатоника 2.jpg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/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7019925" y="61346715"/>
          <a:ext cx="2425065" cy="37738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485775</xdr:colOff>
      <xdr:row>228</xdr:row>
      <xdr:rowOff>247649</xdr:rowOff>
    </xdr:from>
    <xdr:to>
      <xdr:col>7</xdr:col>
      <xdr:colOff>205500</xdr:colOff>
      <xdr:row>231</xdr:row>
      <xdr:rowOff>28575</xdr:rowOff>
    </xdr:to>
    <xdr:sp macro="" textlink="">
      <xdr:nvSpPr>
        <xdr:cNvPr id="41" name="Плюс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7381875" y="45396149"/>
          <a:ext cx="413145" cy="451486"/>
        </a:xfrm>
        <a:prstGeom prst="mathPlus">
          <a:avLst/>
        </a:prstGeom>
        <a:solidFill>
          <a:schemeClr val="bg1">
            <a:lumMod val="65000"/>
          </a:schemeClr>
        </a:solidFill>
        <a:ln cmpd="sng">
          <a:noFill/>
        </a:ln>
        <a:effectLst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6</xdr:col>
      <xdr:colOff>590550</xdr:colOff>
      <xdr:row>237</xdr:row>
      <xdr:rowOff>38099</xdr:rowOff>
    </xdr:from>
    <xdr:to>
      <xdr:col>7</xdr:col>
      <xdr:colOff>310275</xdr:colOff>
      <xdr:row>239</xdr:row>
      <xdr:rowOff>142875</xdr:rowOff>
    </xdr:to>
    <xdr:sp macro="" textlink="">
      <xdr:nvSpPr>
        <xdr:cNvPr id="42" name="Плюс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7486650" y="46862999"/>
          <a:ext cx="413145" cy="440056"/>
        </a:xfrm>
        <a:prstGeom prst="mathPlus">
          <a:avLst/>
        </a:prstGeom>
        <a:solidFill>
          <a:schemeClr val="bg1">
            <a:lumMod val="65000"/>
          </a:schemeClr>
        </a:solidFill>
        <a:ln cmpd="sng">
          <a:noFill/>
        </a:ln>
        <a:effectLst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2700">
              <a:noFill/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6</xdr:col>
      <xdr:colOff>123825</xdr:colOff>
      <xdr:row>286</xdr:row>
      <xdr:rowOff>85725</xdr:rowOff>
    </xdr:from>
    <xdr:to>
      <xdr:col>9</xdr:col>
      <xdr:colOff>314325</xdr:colOff>
      <xdr:row>297</xdr:row>
      <xdr:rowOff>349076</xdr:rowOff>
    </xdr:to>
    <xdr:pic>
      <xdr:nvPicPr>
        <xdr:cNvPr id="43" name="Рисунок 42" descr="C:\Users\kp.DISYS\Documents\Коммерческий отдел\Линтех\фото2(2).jpg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/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7019925" y="55673625"/>
          <a:ext cx="2491740" cy="21073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533400</xdr:colOff>
      <xdr:row>34</xdr:row>
      <xdr:rowOff>0</xdr:rowOff>
    </xdr:from>
    <xdr:to>
      <xdr:col>14</xdr:col>
      <xdr:colOff>466725</xdr:colOff>
      <xdr:row>50</xdr:row>
      <xdr:rowOff>123825</xdr:rowOff>
    </xdr:to>
    <xdr:pic>
      <xdr:nvPicPr>
        <xdr:cNvPr id="44" name="Рисунок 43" descr="\\Sol\фото-командировки\2018-09 Погореловская СОШ\IMG_20180925_182501.jpg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/>
      </xdr:nvPicPr>
      <xdr:blipFill>
        <a:blip xmlns:r="http://schemas.openxmlformats.org/officeDocument/2006/relationships" r:embed="rId35" cstate="print"/>
        <a:srcRect l="16471"/>
        <a:stretch>
          <a:fillRect/>
        </a:stretch>
      </xdr:blipFill>
      <xdr:spPr bwMode="auto">
        <a:xfrm>
          <a:off x="9730740" y="9182100"/>
          <a:ext cx="3110865" cy="2973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95250</xdr:colOff>
      <xdr:row>61</xdr:row>
      <xdr:rowOff>133351</xdr:rowOff>
    </xdr:from>
    <xdr:to>
      <xdr:col>8</xdr:col>
      <xdr:colOff>561975</xdr:colOff>
      <xdr:row>70</xdr:row>
      <xdr:rowOff>228600</xdr:rowOff>
    </xdr:to>
    <xdr:pic>
      <xdr:nvPicPr>
        <xdr:cNvPr id="46" name="Рисунок 45" descr="\\Sol\фото-командировки\2018-09 Погореловская СОШ\IMG_20180925_182541.jpg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/>
      </xdr:nvPicPr>
      <xdr:blipFill>
        <a:blip xmlns:r="http://schemas.openxmlformats.org/officeDocument/2006/relationships" r:embed="rId36" cstate="print"/>
        <a:srcRect l="20000" t="16863" b="11569"/>
        <a:stretch>
          <a:fillRect/>
        </a:stretch>
      </xdr:blipFill>
      <xdr:spPr bwMode="auto">
        <a:xfrm>
          <a:off x="6991350" y="14177011"/>
          <a:ext cx="2120265" cy="16040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104775</xdr:colOff>
      <xdr:row>61</xdr:row>
      <xdr:rowOff>104775</xdr:rowOff>
    </xdr:from>
    <xdr:to>
      <xdr:col>13</xdr:col>
      <xdr:colOff>228600</xdr:colOff>
      <xdr:row>70</xdr:row>
      <xdr:rowOff>133350</xdr:rowOff>
    </xdr:to>
    <xdr:pic>
      <xdr:nvPicPr>
        <xdr:cNvPr id="47" name="Рисунок 46" descr="\\Sol\фото-командировки\2018-09 Погореловская СОШ\IMG_20180925_182626.jpg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/>
      </xdr:nvPicPr>
      <xdr:blipFill>
        <a:blip xmlns:r="http://schemas.openxmlformats.org/officeDocument/2006/relationships" r:embed="rId37" cstate="print"/>
        <a:srcRect t="29804" r="12206"/>
        <a:stretch>
          <a:fillRect/>
        </a:stretch>
      </xdr:blipFill>
      <xdr:spPr bwMode="auto">
        <a:xfrm>
          <a:off x="9302115" y="14148435"/>
          <a:ext cx="2676525" cy="153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66675</xdr:colOff>
      <xdr:row>52</xdr:row>
      <xdr:rowOff>9526</xdr:rowOff>
    </xdr:from>
    <xdr:to>
      <xdr:col>8</xdr:col>
      <xdr:colOff>590550</xdr:colOff>
      <xdr:row>60</xdr:row>
      <xdr:rowOff>180975</xdr:rowOff>
    </xdr:to>
    <xdr:pic>
      <xdr:nvPicPr>
        <xdr:cNvPr id="48" name="Рисунок 47" descr="\\Sol\сайт.материалы\Фото и виды оборудования\ЧПУ\Юниор\IMG_3_m.jpg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/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6962775" y="12376786"/>
          <a:ext cx="2177415" cy="15125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66675</xdr:colOff>
      <xdr:row>11</xdr:row>
      <xdr:rowOff>161925</xdr:rowOff>
    </xdr:from>
    <xdr:to>
      <xdr:col>8</xdr:col>
      <xdr:colOff>482442</xdr:colOff>
      <xdr:row>25</xdr:row>
      <xdr:rowOff>123825</xdr:rowOff>
    </xdr:to>
    <xdr:pic>
      <xdr:nvPicPr>
        <xdr:cNvPr id="49" name="Рисунок 48" descr="C:\Users\kp.DISYS\Desktop\ПРОЕКТ\ИЖЕВСК\Детский\RDS F.jpg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/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 bwMode="auto">
        <a:xfrm>
          <a:off x="6962775" y="4932045"/>
          <a:ext cx="2069307" cy="267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12</xdr:row>
      <xdr:rowOff>28575</xdr:rowOff>
    </xdr:from>
    <xdr:to>
      <xdr:col>13</xdr:col>
      <xdr:colOff>38100</xdr:colOff>
      <xdr:row>26</xdr:row>
      <xdr:rowOff>0</xdr:rowOff>
    </xdr:to>
    <xdr:pic>
      <xdr:nvPicPr>
        <xdr:cNvPr id="50" name="Рисунок 49" descr="\\Sol\фото-командировки\2018-09 Погореловская СОШ\IMG_20180925_182518.jpg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/>
      </xdr:nvPicPr>
      <xdr:blipFill>
        <a:blip xmlns:r="http://schemas.openxmlformats.org/officeDocument/2006/relationships" r:embed="rId40" cstate="print"/>
        <a:srcRect l="16324" r="8529"/>
        <a:stretch>
          <a:fillRect/>
        </a:stretch>
      </xdr:blipFill>
      <xdr:spPr bwMode="auto">
        <a:xfrm>
          <a:off x="9197340" y="4996815"/>
          <a:ext cx="2590800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38100</xdr:colOff>
      <xdr:row>35</xdr:row>
      <xdr:rowOff>152400</xdr:rowOff>
    </xdr:from>
    <xdr:to>
      <xdr:col>10</xdr:col>
      <xdr:colOff>0</xdr:colOff>
      <xdr:row>46</xdr:row>
      <xdr:rowOff>47625</xdr:rowOff>
    </xdr:to>
    <xdr:pic>
      <xdr:nvPicPr>
        <xdr:cNvPr id="51" name="Рисунок 50" descr="C:\Users\kp.DISYS\Desktop\RTS T.jpg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/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6934200" y="9502140"/>
          <a:ext cx="2853690" cy="1906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228600</xdr:colOff>
      <xdr:row>342</xdr:row>
      <xdr:rowOff>57150</xdr:rowOff>
    </xdr:from>
    <xdr:to>
      <xdr:col>12</xdr:col>
      <xdr:colOff>59689</xdr:colOff>
      <xdr:row>358</xdr:row>
      <xdr:rowOff>95250</xdr:rowOff>
    </xdr:to>
    <xdr:pic>
      <xdr:nvPicPr>
        <xdr:cNvPr id="52" name="Рисунок 51" descr="C:\Users\kp.DISYS\Desktop\ПРОЕКТ\ИЖЕВСК\Детский\Пневматика детская.JPG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/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7124700" y="65733930"/>
          <a:ext cx="4060189" cy="2720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571499</xdr:colOff>
      <xdr:row>278</xdr:row>
      <xdr:rowOff>390525</xdr:rowOff>
    </xdr:from>
    <xdr:to>
      <xdr:col>16</xdr:col>
      <xdr:colOff>326389</xdr:colOff>
      <xdr:row>294</xdr:row>
      <xdr:rowOff>57150</xdr:rowOff>
    </xdr:to>
    <xdr:pic>
      <xdr:nvPicPr>
        <xdr:cNvPr id="53" name="Рисунок 52" descr="\\Sol\техничесские характеристики лабораторий\A_ Инженерные Классы\Новая папка\2.jpg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/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9121139" y="54134385"/>
          <a:ext cx="4829810" cy="28517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457199</xdr:colOff>
      <xdr:row>445</xdr:row>
      <xdr:rowOff>57161</xdr:rowOff>
    </xdr:from>
    <xdr:to>
      <xdr:col>11</xdr:col>
      <xdr:colOff>400049</xdr:colOff>
      <xdr:row>453</xdr:row>
      <xdr:rowOff>190503</xdr:rowOff>
    </xdr:to>
    <xdr:pic>
      <xdr:nvPicPr>
        <xdr:cNvPr id="54" name="Рисунок 53" descr="D:\моя работа\Фото стендов\Выставка ВДНХ\20160414_125729.jpg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/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995413" y="87447127"/>
          <a:ext cx="1916422" cy="18935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247650</xdr:colOff>
      <xdr:row>445</xdr:row>
      <xdr:rowOff>152400</xdr:rowOff>
    </xdr:from>
    <xdr:to>
      <xdr:col>8</xdr:col>
      <xdr:colOff>228600</xdr:colOff>
      <xdr:row>453</xdr:row>
      <xdr:rowOff>209550</xdr:rowOff>
    </xdr:to>
    <xdr:pic>
      <xdr:nvPicPr>
        <xdr:cNvPr id="55" name="Рисунок 54" descr="C:\Users\kp.DISYS\Documents\ОПИСАНИЕ И ФОТО  Лабораторий\А_фотки\Авто\10.jpg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/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7143750" y="87530940"/>
          <a:ext cx="1634490" cy="1840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76200</xdr:colOff>
      <xdr:row>453</xdr:row>
      <xdr:rowOff>171449</xdr:rowOff>
    </xdr:from>
    <xdr:to>
      <xdr:col>8</xdr:col>
      <xdr:colOff>9525</xdr:colOff>
      <xdr:row>465</xdr:row>
      <xdr:rowOff>38100</xdr:rowOff>
    </xdr:to>
    <xdr:pic>
      <xdr:nvPicPr>
        <xdr:cNvPr id="56" name="Рисунок 55" descr="C:\Users\kp.DISYS\Documents\Коммерческий отдел\Мультстудии\СКАФ 32М_2.jpg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/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6972300" y="89333069"/>
          <a:ext cx="1586865" cy="19088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76200</xdr:colOff>
      <xdr:row>453</xdr:row>
      <xdr:rowOff>190499</xdr:rowOff>
    </xdr:from>
    <xdr:to>
      <xdr:col>10</xdr:col>
      <xdr:colOff>304800</xdr:colOff>
      <xdr:row>465</xdr:row>
      <xdr:rowOff>38099</xdr:rowOff>
    </xdr:to>
    <xdr:pic>
      <xdr:nvPicPr>
        <xdr:cNvPr id="57" name="Рисунок 56" descr="C:\Users\kp.DISYS\Documents\Коммерческий отдел\Мультстудии\СКАФ 32М.jpg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/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8625840" y="89352119"/>
          <a:ext cx="1501140" cy="1889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38100</xdr:colOff>
      <xdr:row>465</xdr:row>
      <xdr:rowOff>95250</xdr:rowOff>
    </xdr:from>
    <xdr:to>
      <xdr:col>8</xdr:col>
      <xdr:colOff>600075</xdr:colOff>
      <xdr:row>475</xdr:row>
      <xdr:rowOff>17908</xdr:rowOff>
    </xdr:to>
    <xdr:pic>
      <xdr:nvPicPr>
        <xdr:cNvPr id="58" name="Рисунок 57" descr="C:\Users\kp.DISYS\Documents\Коммерческий отдел\Мультстудии\СКАФ_2.jpg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/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6934200" y="91299030"/>
          <a:ext cx="2215515" cy="15228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619125</xdr:colOff>
      <xdr:row>465</xdr:row>
      <xdr:rowOff>76200</xdr:rowOff>
    </xdr:from>
    <xdr:to>
      <xdr:col>13</xdr:col>
      <xdr:colOff>552450</xdr:colOff>
      <xdr:row>475</xdr:row>
      <xdr:rowOff>6350</xdr:rowOff>
    </xdr:to>
    <xdr:pic>
      <xdr:nvPicPr>
        <xdr:cNvPr id="59" name="Рисунок 58" descr="C:\Users\kp.DISYS\Documents\Коммерческий отдел\Мультстудии\СКАФ.jpg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/>
      </xdr:nvPicPr>
      <xdr:blipFill>
        <a:blip xmlns:r="http://schemas.openxmlformats.org/officeDocument/2006/relationships" r:embed="rId49" cstate="print"/>
        <a:srcRect b="7809"/>
        <a:stretch>
          <a:fillRect/>
        </a:stretch>
      </xdr:blipFill>
      <xdr:spPr bwMode="auto">
        <a:xfrm>
          <a:off x="9168765" y="91279980"/>
          <a:ext cx="3133725" cy="1530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ikova/Downloads/1519128132_pri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ЙС-ЛИСТ"/>
      <sheetName val=" L-микро"/>
      <sheetName val="Приказ 336"/>
      <sheetName val="Физика "/>
      <sheetName val="Астрономия"/>
      <sheetName val="Химия"/>
      <sheetName val="ОБЖ_НВП "/>
      <sheetName val="Биология "/>
      <sheetName val="Нач.школа"/>
      <sheetName val="Русск.язык"/>
      <sheetName val="Математика"/>
      <sheetName val="География"/>
      <sheetName val="История"/>
      <sheetName val="Робототех"/>
      <sheetName val="Английский"/>
      <sheetName val="Музыка"/>
      <sheetName val="ИЗО и черчение"/>
      <sheetName val="Факультатив"/>
      <sheetName val="Столярный"/>
      <sheetName val="Слесарный"/>
      <sheetName val="Спорт"/>
      <sheetName val="Домоводство"/>
      <sheetName val="Автодело"/>
      <sheetName val="Мебель и ТСО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K20"/>
  <sheetViews>
    <sheetView zoomScaleNormal="100" workbookViewId="0">
      <selection activeCell="I16" sqref="I16"/>
    </sheetView>
  </sheetViews>
  <sheetFormatPr defaultRowHeight="15"/>
  <cols>
    <col min="1" max="1" width="5.140625" style="29" customWidth="1"/>
    <col min="2" max="2" width="54.42578125" customWidth="1"/>
    <col min="3" max="3" width="7.42578125" customWidth="1"/>
    <col min="4" max="4" width="13" style="30" customWidth="1"/>
    <col min="5" max="5" width="13.7109375" style="31" customWidth="1"/>
    <col min="7" max="7" width="18" customWidth="1"/>
    <col min="8" max="8" width="12.42578125" customWidth="1"/>
    <col min="256" max="256" width="11" customWidth="1"/>
    <col min="257" max="257" width="0" hidden="1" customWidth="1"/>
    <col min="258" max="258" width="54.42578125" customWidth="1"/>
    <col min="259" max="259" width="7.42578125" customWidth="1"/>
    <col min="260" max="260" width="13" customWidth="1"/>
    <col min="261" max="261" width="12.42578125" bestFit="1" customWidth="1"/>
    <col min="263" max="263" width="18" customWidth="1"/>
    <col min="264" max="264" width="12.42578125" customWidth="1"/>
    <col min="512" max="512" width="11" customWidth="1"/>
    <col min="513" max="513" width="0" hidden="1" customWidth="1"/>
    <col min="514" max="514" width="54.42578125" customWidth="1"/>
    <col min="515" max="515" width="7.42578125" customWidth="1"/>
    <col min="516" max="516" width="13" customWidth="1"/>
    <col min="517" max="517" width="12.42578125" bestFit="1" customWidth="1"/>
    <col min="519" max="519" width="18" customWidth="1"/>
    <col min="520" max="520" width="12.42578125" customWidth="1"/>
    <col min="768" max="768" width="11" customWidth="1"/>
    <col min="769" max="769" width="0" hidden="1" customWidth="1"/>
    <col min="770" max="770" width="54.42578125" customWidth="1"/>
    <col min="771" max="771" width="7.42578125" customWidth="1"/>
    <col min="772" max="772" width="13" customWidth="1"/>
    <col min="773" max="773" width="12.42578125" bestFit="1" customWidth="1"/>
    <col min="775" max="775" width="18" customWidth="1"/>
    <col min="776" max="776" width="12.42578125" customWidth="1"/>
    <col min="1024" max="1024" width="11" customWidth="1"/>
    <col min="1025" max="1025" width="0" hidden="1" customWidth="1"/>
    <col min="1026" max="1026" width="54.42578125" customWidth="1"/>
    <col min="1027" max="1027" width="7.42578125" customWidth="1"/>
    <col min="1028" max="1028" width="13" customWidth="1"/>
    <col min="1029" max="1029" width="12.42578125" bestFit="1" customWidth="1"/>
    <col min="1031" max="1031" width="18" customWidth="1"/>
    <col min="1032" max="1032" width="12.42578125" customWidth="1"/>
    <col min="1280" max="1280" width="11" customWidth="1"/>
    <col min="1281" max="1281" width="0" hidden="1" customWidth="1"/>
    <col min="1282" max="1282" width="54.42578125" customWidth="1"/>
    <col min="1283" max="1283" width="7.42578125" customWidth="1"/>
    <col min="1284" max="1284" width="13" customWidth="1"/>
    <col min="1285" max="1285" width="12.42578125" bestFit="1" customWidth="1"/>
    <col min="1287" max="1287" width="18" customWidth="1"/>
    <col min="1288" max="1288" width="12.42578125" customWidth="1"/>
    <col min="1536" max="1536" width="11" customWidth="1"/>
    <col min="1537" max="1537" width="0" hidden="1" customWidth="1"/>
    <col min="1538" max="1538" width="54.42578125" customWidth="1"/>
    <col min="1539" max="1539" width="7.42578125" customWidth="1"/>
    <col min="1540" max="1540" width="13" customWidth="1"/>
    <col min="1541" max="1541" width="12.42578125" bestFit="1" customWidth="1"/>
    <col min="1543" max="1543" width="18" customWidth="1"/>
    <col min="1544" max="1544" width="12.42578125" customWidth="1"/>
    <col min="1792" max="1792" width="11" customWidth="1"/>
    <col min="1793" max="1793" width="0" hidden="1" customWidth="1"/>
    <col min="1794" max="1794" width="54.42578125" customWidth="1"/>
    <col min="1795" max="1795" width="7.42578125" customWidth="1"/>
    <col min="1796" max="1796" width="13" customWidth="1"/>
    <col min="1797" max="1797" width="12.42578125" bestFit="1" customWidth="1"/>
    <col min="1799" max="1799" width="18" customWidth="1"/>
    <col min="1800" max="1800" width="12.42578125" customWidth="1"/>
    <col min="2048" max="2048" width="11" customWidth="1"/>
    <col min="2049" max="2049" width="0" hidden="1" customWidth="1"/>
    <col min="2050" max="2050" width="54.42578125" customWidth="1"/>
    <col min="2051" max="2051" width="7.42578125" customWidth="1"/>
    <col min="2052" max="2052" width="13" customWidth="1"/>
    <col min="2053" max="2053" width="12.42578125" bestFit="1" customWidth="1"/>
    <col min="2055" max="2055" width="18" customWidth="1"/>
    <col min="2056" max="2056" width="12.42578125" customWidth="1"/>
    <col min="2304" max="2304" width="11" customWidth="1"/>
    <col min="2305" max="2305" width="0" hidden="1" customWidth="1"/>
    <col min="2306" max="2306" width="54.42578125" customWidth="1"/>
    <col min="2307" max="2307" width="7.42578125" customWidth="1"/>
    <col min="2308" max="2308" width="13" customWidth="1"/>
    <col min="2309" max="2309" width="12.42578125" bestFit="1" customWidth="1"/>
    <col min="2311" max="2311" width="18" customWidth="1"/>
    <col min="2312" max="2312" width="12.42578125" customWidth="1"/>
    <col min="2560" max="2560" width="11" customWidth="1"/>
    <col min="2561" max="2561" width="0" hidden="1" customWidth="1"/>
    <col min="2562" max="2562" width="54.42578125" customWidth="1"/>
    <col min="2563" max="2563" width="7.42578125" customWidth="1"/>
    <col min="2564" max="2564" width="13" customWidth="1"/>
    <col min="2565" max="2565" width="12.42578125" bestFit="1" customWidth="1"/>
    <col min="2567" max="2567" width="18" customWidth="1"/>
    <col min="2568" max="2568" width="12.42578125" customWidth="1"/>
    <col min="2816" max="2816" width="11" customWidth="1"/>
    <col min="2817" max="2817" width="0" hidden="1" customWidth="1"/>
    <col min="2818" max="2818" width="54.42578125" customWidth="1"/>
    <col min="2819" max="2819" width="7.42578125" customWidth="1"/>
    <col min="2820" max="2820" width="13" customWidth="1"/>
    <col min="2821" max="2821" width="12.42578125" bestFit="1" customWidth="1"/>
    <col min="2823" max="2823" width="18" customWidth="1"/>
    <col min="2824" max="2824" width="12.42578125" customWidth="1"/>
    <col min="3072" max="3072" width="11" customWidth="1"/>
    <col min="3073" max="3073" width="0" hidden="1" customWidth="1"/>
    <col min="3074" max="3074" width="54.42578125" customWidth="1"/>
    <col min="3075" max="3075" width="7.42578125" customWidth="1"/>
    <col min="3076" max="3076" width="13" customWidth="1"/>
    <col min="3077" max="3077" width="12.42578125" bestFit="1" customWidth="1"/>
    <col min="3079" max="3079" width="18" customWidth="1"/>
    <col min="3080" max="3080" width="12.42578125" customWidth="1"/>
    <col min="3328" max="3328" width="11" customWidth="1"/>
    <col min="3329" max="3329" width="0" hidden="1" customWidth="1"/>
    <col min="3330" max="3330" width="54.42578125" customWidth="1"/>
    <col min="3331" max="3331" width="7.42578125" customWidth="1"/>
    <col min="3332" max="3332" width="13" customWidth="1"/>
    <col min="3333" max="3333" width="12.42578125" bestFit="1" customWidth="1"/>
    <col min="3335" max="3335" width="18" customWidth="1"/>
    <col min="3336" max="3336" width="12.42578125" customWidth="1"/>
    <col min="3584" max="3584" width="11" customWidth="1"/>
    <col min="3585" max="3585" width="0" hidden="1" customWidth="1"/>
    <col min="3586" max="3586" width="54.42578125" customWidth="1"/>
    <col min="3587" max="3587" width="7.42578125" customWidth="1"/>
    <col min="3588" max="3588" width="13" customWidth="1"/>
    <col min="3589" max="3589" width="12.42578125" bestFit="1" customWidth="1"/>
    <col min="3591" max="3591" width="18" customWidth="1"/>
    <col min="3592" max="3592" width="12.42578125" customWidth="1"/>
    <col min="3840" max="3840" width="11" customWidth="1"/>
    <col min="3841" max="3841" width="0" hidden="1" customWidth="1"/>
    <col min="3842" max="3842" width="54.42578125" customWidth="1"/>
    <col min="3843" max="3843" width="7.42578125" customWidth="1"/>
    <col min="3844" max="3844" width="13" customWidth="1"/>
    <col min="3845" max="3845" width="12.42578125" bestFit="1" customWidth="1"/>
    <col min="3847" max="3847" width="18" customWidth="1"/>
    <col min="3848" max="3848" width="12.42578125" customWidth="1"/>
    <col min="4096" max="4096" width="11" customWidth="1"/>
    <col min="4097" max="4097" width="0" hidden="1" customWidth="1"/>
    <col min="4098" max="4098" width="54.42578125" customWidth="1"/>
    <col min="4099" max="4099" width="7.42578125" customWidth="1"/>
    <col min="4100" max="4100" width="13" customWidth="1"/>
    <col min="4101" max="4101" width="12.42578125" bestFit="1" customWidth="1"/>
    <col min="4103" max="4103" width="18" customWidth="1"/>
    <col min="4104" max="4104" width="12.42578125" customWidth="1"/>
    <col min="4352" max="4352" width="11" customWidth="1"/>
    <col min="4353" max="4353" width="0" hidden="1" customWidth="1"/>
    <col min="4354" max="4354" width="54.42578125" customWidth="1"/>
    <col min="4355" max="4355" width="7.42578125" customWidth="1"/>
    <col min="4356" max="4356" width="13" customWidth="1"/>
    <col min="4357" max="4357" width="12.42578125" bestFit="1" customWidth="1"/>
    <col min="4359" max="4359" width="18" customWidth="1"/>
    <col min="4360" max="4360" width="12.42578125" customWidth="1"/>
    <col min="4608" max="4608" width="11" customWidth="1"/>
    <col min="4609" max="4609" width="0" hidden="1" customWidth="1"/>
    <col min="4610" max="4610" width="54.42578125" customWidth="1"/>
    <col min="4611" max="4611" width="7.42578125" customWidth="1"/>
    <col min="4612" max="4612" width="13" customWidth="1"/>
    <col min="4613" max="4613" width="12.42578125" bestFit="1" customWidth="1"/>
    <col min="4615" max="4615" width="18" customWidth="1"/>
    <col min="4616" max="4616" width="12.42578125" customWidth="1"/>
    <col min="4864" max="4864" width="11" customWidth="1"/>
    <col min="4865" max="4865" width="0" hidden="1" customWidth="1"/>
    <col min="4866" max="4866" width="54.42578125" customWidth="1"/>
    <col min="4867" max="4867" width="7.42578125" customWidth="1"/>
    <col min="4868" max="4868" width="13" customWidth="1"/>
    <col min="4869" max="4869" width="12.42578125" bestFit="1" customWidth="1"/>
    <col min="4871" max="4871" width="18" customWidth="1"/>
    <col min="4872" max="4872" width="12.42578125" customWidth="1"/>
    <col min="5120" max="5120" width="11" customWidth="1"/>
    <col min="5121" max="5121" width="0" hidden="1" customWidth="1"/>
    <col min="5122" max="5122" width="54.42578125" customWidth="1"/>
    <col min="5123" max="5123" width="7.42578125" customWidth="1"/>
    <col min="5124" max="5124" width="13" customWidth="1"/>
    <col min="5125" max="5125" width="12.42578125" bestFit="1" customWidth="1"/>
    <col min="5127" max="5127" width="18" customWidth="1"/>
    <col min="5128" max="5128" width="12.42578125" customWidth="1"/>
    <col min="5376" max="5376" width="11" customWidth="1"/>
    <col min="5377" max="5377" width="0" hidden="1" customWidth="1"/>
    <col min="5378" max="5378" width="54.42578125" customWidth="1"/>
    <col min="5379" max="5379" width="7.42578125" customWidth="1"/>
    <col min="5380" max="5380" width="13" customWidth="1"/>
    <col min="5381" max="5381" width="12.42578125" bestFit="1" customWidth="1"/>
    <col min="5383" max="5383" width="18" customWidth="1"/>
    <col min="5384" max="5384" width="12.42578125" customWidth="1"/>
    <col min="5632" max="5632" width="11" customWidth="1"/>
    <col min="5633" max="5633" width="0" hidden="1" customWidth="1"/>
    <col min="5634" max="5634" width="54.42578125" customWidth="1"/>
    <col min="5635" max="5635" width="7.42578125" customWidth="1"/>
    <col min="5636" max="5636" width="13" customWidth="1"/>
    <col min="5637" max="5637" width="12.42578125" bestFit="1" customWidth="1"/>
    <col min="5639" max="5639" width="18" customWidth="1"/>
    <col min="5640" max="5640" width="12.42578125" customWidth="1"/>
    <col min="5888" max="5888" width="11" customWidth="1"/>
    <col min="5889" max="5889" width="0" hidden="1" customWidth="1"/>
    <col min="5890" max="5890" width="54.42578125" customWidth="1"/>
    <col min="5891" max="5891" width="7.42578125" customWidth="1"/>
    <col min="5892" max="5892" width="13" customWidth="1"/>
    <col min="5893" max="5893" width="12.42578125" bestFit="1" customWidth="1"/>
    <col min="5895" max="5895" width="18" customWidth="1"/>
    <col min="5896" max="5896" width="12.42578125" customWidth="1"/>
    <col min="6144" max="6144" width="11" customWidth="1"/>
    <col min="6145" max="6145" width="0" hidden="1" customWidth="1"/>
    <col min="6146" max="6146" width="54.42578125" customWidth="1"/>
    <col min="6147" max="6147" width="7.42578125" customWidth="1"/>
    <col min="6148" max="6148" width="13" customWidth="1"/>
    <col min="6149" max="6149" width="12.42578125" bestFit="1" customWidth="1"/>
    <col min="6151" max="6151" width="18" customWidth="1"/>
    <col min="6152" max="6152" width="12.42578125" customWidth="1"/>
    <col min="6400" max="6400" width="11" customWidth="1"/>
    <col min="6401" max="6401" width="0" hidden="1" customWidth="1"/>
    <col min="6402" max="6402" width="54.42578125" customWidth="1"/>
    <col min="6403" max="6403" width="7.42578125" customWidth="1"/>
    <col min="6404" max="6404" width="13" customWidth="1"/>
    <col min="6405" max="6405" width="12.42578125" bestFit="1" customWidth="1"/>
    <col min="6407" max="6407" width="18" customWidth="1"/>
    <col min="6408" max="6408" width="12.42578125" customWidth="1"/>
    <col min="6656" max="6656" width="11" customWidth="1"/>
    <col min="6657" max="6657" width="0" hidden="1" customWidth="1"/>
    <col min="6658" max="6658" width="54.42578125" customWidth="1"/>
    <col min="6659" max="6659" width="7.42578125" customWidth="1"/>
    <col min="6660" max="6660" width="13" customWidth="1"/>
    <col min="6661" max="6661" width="12.42578125" bestFit="1" customWidth="1"/>
    <col min="6663" max="6663" width="18" customWidth="1"/>
    <col min="6664" max="6664" width="12.42578125" customWidth="1"/>
    <col min="6912" max="6912" width="11" customWidth="1"/>
    <col min="6913" max="6913" width="0" hidden="1" customWidth="1"/>
    <col min="6914" max="6914" width="54.42578125" customWidth="1"/>
    <col min="6915" max="6915" width="7.42578125" customWidth="1"/>
    <col min="6916" max="6916" width="13" customWidth="1"/>
    <col min="6917" max="6917" width="12.42578125" bestFit="1" customWidth="1"/>
    <col min="6919" max="6919" width="18" customWidth="1"/>
    <col min="6920" max="6920" width="12.42578125" customWidth="1"/>
    <col min="7168" max="7168" width="11" customWidth="1"/>
    <col min="7169" max="7169" width="0" hidden="1" customWidth="1"/>
    <col min="7170" max="7170" width="54.42578125" customWidth="1"/>
    <col min="7171" max="7171" width="7.42578125" customWidth="1"/>
    <col min="7172" max="7172" width="13" customWidth="1"/>
    <col min="7173" max="7173" width="12.42578125" bestFit="1" customWidth="1"/>
    <col min="7175" max="7175" width="18" customWidth="1"/>
    <col min="7176" max="7176" width="12.42578125" customWidth="1"/>
    <col min="7424" max="7424" width="11" customWidth="1"/>
    <col min="7425" max="7425" width="0" hidden="1" customWidth="1"/>
    <col min="7426" max="7426" width="54.42578125" customWidth="1"/>
    <col min="7427" max="7427" width="7.42578125" customWidth="1"/>
    <col min="7428" max="7428" width="13" customWidth="1"/>
    <col min="7429" max="7429" width="12.42578125" bestFit="1" customWidth="1"/>
    <col min="7431" max="7431" width="18" customWidth="1"/>
    <col min="7432" max="7432" width="12.42578125" customWidth="1"/>
    <col min="7680" max="7680" width="11" customWidth="1"/>
    <col min="7681" max="7681" width="0" hidden="1" customWidth="1"/>
    <col min="7682" max="7682" width="54.42578125" customWidth="1"/>
    <col min="7683" max="7683" width="7.42578125" customWidth="1"/>
    <col min="7684" max="7684" width="13" customWidth="1"/>
    <col min="7685" max="7685" width="12.42578125" bestFit="1" customWidth="1"/>
    <col min="7687" max="7687" width="18" customWidth="1"/>
    <col min="7688" max="7688" width="12.42578125" customWidth="1"/>
    <col min="7936" max="7936" width="11" customWidth="1"/>
    <col min="7937" max="7937" width="0" hidden="1" customWidth="1"/>
    <col min="7938" max="7938" width="54.42578125" customWidth="1"/>
    <col min="7939" max="7939" width="7.42578125" customWidth="1"/>
    <col min="7940" max="7940" width="13" customWidth="1"/>
    <col min="7941" max="7941" width="12.42578125" bestFit="1" customWidth="1"/>
    <col min="7943" max="7943" width="18" customWidth="1"/>
    <col min="7944" max="7944" width="12.42578125" customWidth="1"/>
    <col min="8192" max="8192" width="11" customWidth="1"/>
    <col min="8193" max="8193" width="0" hidden="1" customWidth="1"/>
    <col min="8194" max="8194" width="54.42578125" customWidth="1"/>
    <col min="8195" max="8195" width="7.42578125" customWidth="1"/>
    <col min="8196" max="8196" width="13" customWidth="1"/>
    <col min="8197" max="8197" width="12.42578125" bestFit="1" customWidth="1"/>
    <col min="8199" max="8199" width="18" customWidth="1"/>
    <col min="8200" max="8200" width="12.42578125" customWidth="1"/>
    <col min="8448" max="8448" width="11" customWidth="1"/>
    <col min="8449" max="8449" width="0" hidden="1" customWidth="1"/>
    <col min="8450" max="8450" width="54.42578125" customWidth="1"/>
    <col min="8451" max="8451" width="7.42578125" customWidth="1"/>
    <col min="8452" max="8452" width="13" customWidth="1"/>
    <col min="8453" max="8453" width="12.42578125" bestFit="1" customWidth="1"/>
    <col min="8455" max="8455" width="18" customWidth="1"/>
    <col min="8456" max="8456" width="12.42578125" customWidth="1"/>
    <col min="8704" max="8704" width="11" customWidth="1"/>
    <col min="8705" max="8705" width="0" hidden="1" customWidth="1"/>
    <col min="8706" max="8706" width="54.42578125" customWidth="1"/>
    <col min="8707" max="8707" width="7.42578125" customWidth="1"/>
    <col min="8708" max="8708" width="13" customWidth="1"/>
    <col min="8709" max="8709" width="12.42578125" bestFit="1" customWidth="1"/>
    <col min="8711" max="8711" width="18" customWidth="1"/>
    <col min="8712" max="8712" width="12.42578125" customWidth="1"/>
    <col min="8960" max="8960" width="11" customWidth="1"/>
    <col min="8961" max="8961" width="0" hidden="1" customWidth="1"/>
    <col min="8962" max="8962" width="54.42578125" customWidth="1"/>
    <col min="8963" max="8963" width="7.42578125" customWidth="1"/>
    <col min="8964" max="8964" width="13" customWidth="1"/>
    <col min="8965" max="8965" width="12.42578125" bestFit="1" customWidth="1"/>
    <col min="8967" max="8967" width="18" customWidth="1"/>
    <col min="8968" max="8968" width="12.42578125" customWidth="1"/>
    <col min="9216" max="9216" width="11" customWidth="1"/>
    <col min="9217" max="9217" width="0" hidden="1" customWidth="1"/>
    <col min="9218" max="9218" width="54.42578125" customWidth="1"/>
    <col min="9219" max="9219" width="7.42578125" customWidth="1"/>
    <col min="9220" max="9220" width="13" customWidth="1"/>
    <col min="9221" max="9221" width="12.42578125" bestFit="1" customWidth="1"/>
    <col min="9223" max="9223" width="18" customWidth="1"/>
    <col min="9224" max="9224" width="12.42578125" customWidth="1"/>
    <col min="9472" max="9472" width="11" customWidth="1"/>
    <col min="9473" max="9473" width="0" hidden="1" customWidth="1"/>
    <col min="9474" max="9474" width="54.42578125" customWidth="1"/>
    <col min="9475" max="9475" width="7.42578125" customWidth="1"/>
    <col min="9476" max="9476" width="13" customWidth="1"/>
    <col min="9477" max="9477" width="12.42578125" bestFit="1" customWidth="1"/>
    <col min="9479" max="9479" width="18" customWidth="1"/>
    <col min="9480" max="9480" width="12.42578125" customWidth="1"/>
    <col min="9728" max="9728" width="11" customWidth="1"/>
    <col min="9729" max="9729" width="0" hidden="1" customWidth="1"/>
    <col min="9730" max="9730" width="54.42578125" customWidth="1"/>
    <col min="9731" max="9731" width="7.42578125" customWidth="1"/>
    <col min="9732" max="9732" width="13" customWidth="1"/>
    <col min="9733" max="9733" width="12.42578125" bestFit="1" customWidth="1"/>
    <col min="9735" max="9735" width="18" customWidth="1"/>
    <col min="9736" max="9736" width="12.42578125" customWidth="1"/>
    <col min="9984" max="9984" width="11" customWidth="1"/>
    <col min="9985" max="9985" width="0" hidden="1" customWidth="1"/>
    <col min="9986" max="9986" width="54.42578125" customWidth="1"/>
    <col min="9987" max="9987" width="7.42578125" customWidth="1"/>
    <col min="9988" max="9988" width="13" customWidth="1"/>
    <col min="9989" max="9989" width="12.42578125" bestFit="1" customWidth="1"/>
    <col min="9991" max="9991" width="18" customWidth="1"/>
    <col min="9992" max="9992" width="12.42578125" customWidth="1"/>
    <col min="10240" max="10240" width="11" customWidth="1"/>
    <col min="10241" max="10241" width="0" hidden="1" customWidth="1"/>
    <col min="10242" max="10242" width="54.42578125" customWidth="1"/>
    <col min="10243" max="10243" width="7.42578125" customWidth="1"/>
    <col min="10244" max="10244" width="13" customWidth="1"/>
    <col min="10245" max="10245" width="12.42578125" bestFit="1" customWidth="1"/>
    <col min="10247" max="10247" width="18" customWidth="1"/>
    <col min="10248" max="10248" width="12.42578125" customWidth="1"/>
    <col min="10496" max="10496" width="11" customWidth="1"/>
    <col min="10497" max="10497" width="0" hidden="1" customWidth="1"/>
    <col min="10498" max="10498" width="54.42578125" customWidth="1"/>
    <col min="10499" max="10499" width="7.42578125" customWidth="1"/>
    <col min="10500" max="10500" width="13" customWidth="1"/>
    <col min="10501" max="10501" width="12.42578125" bestFit="1" customWidth="1"/>
    <col min="10503" max="10503" width="18" customWidth="1"/>
    <col min="10504" max="10504" width="12.42578125" customWidth="1"/>
    <col min="10752" max="10752" width="11" customWidth="1"/>
    <col min="10753" max="10753" width="0" hidden="1" customWidth="1"/>
    <col min="10754" max="10754" width="54.42578125" customWidth="1"/>
    <col min="10755" max="10755" width="7.42578125" customWidth="1"/>
    <col min="10756" max="10756" width="13" customWidth="1"/>
    <col min="10757" max="10757" width="12.42578125" bestFit="1" customWidth="1"/>
    <col min="10759" max="10759" width="18" customWidth="1"/>
    <col min="10760" max="10760" width="12.42578125" customWidth="1"/>
    <col min="11008" max="11008" width="11" customWidth="1"/>
    <col min="11009" max="11009" width="0" hidden="1" customWidth="1"/>
    <col min="11010" max="11010" width="54.42578125" customWidth="1"/>
    <col min="11011" max="11011" width="7.42578125" customWidth="1"/>
    <col min="11012" max="11012" width="13" customWidth="1"/>
    <col min="11013" max="11013" width="12.42578125" bestFit="1" customWidth="1"/>
    <col min="11015" max="11015" width="18" customWidth="1"/>
    <col min="11016" max="11016" width="12.42578125" customWidth="1"/>
    <col min="11264" max="11264" width="11" customWidth="1"/>
    <col min="11265" max="11265" width="0" hidden="1" customWidth="1"/>
    <col min="11266" max="11266" width="54.42578125" customWidth="1"/>
    <col min="11267" max="11267" width="7.42578125" customWidth="1"/>
    <col min="11268" max="11268" width="13" customWidth="1"/>
    <col min="11269" max="11269" width="12.42578125" bestFit="1" customWidth="1"/>
    <col min="11271" max="11271" width="18" customWidth="1"/>
    <col min="11272" max="11272" width="12.42578125" customWidth="1"/>
    <col min="11520" max="11520" width="11" customWidth="1"/>
    <col min="11521" max="11521" width="0" hidden="1" customWidth="1"/>
    <col min="11522" max="11522" width="54.42578125" customWidth="1"/>
    <col min="11523" max="11523" width="7.42578125" customWidth="1"/>
    <col min="11524" max="11524" width="13" customWidth="1"/>
    <col min="11525" max="11525" width="12.42578125" bestFit="1" customWidth="1"/>
    <col min="11527" max="11527" width="18" customWidth="1"/>
    <col min="11528" max="11528" width="12.42578125" customWidth="1"/>
    <col min="11776" max="11776" width="11" customWidth="1"/>
    <col min="11777" max="11777" width="0" hidden="1" customWidth="1"/>
    <col min="11778" max="11778" width="54.42578125" customWidth="1"/>
    <col min="11779" max="11779" width="7.42578125" customWidth="1"/>
    <col min="11780" max="11780" width="13" customWidth="1"/>
    <col min="11781" max="11781" width="12.42578125" bestFit="1" customWidth="1"/>
    <col min="11783" max="11783" width="18" customWidth="1"/>
    <col min="11784" max="11784" width="12.42578125" customWidth="1"/>
    <col min="12032" max="12032" width="11" customWidth="1"/>
    <col min="12033" max="12033" width="0" hidden="1" customWidth="1"/>
    <col min="12034" max="12034" width="54.42578125" customWidth="1"/>
    <col min="12035" max="12035" width="7.42578125" customWidth="1"/>
    <col min="12036" max="12036" width="13" customWidth="1"/>
    <col min="12037" max="12037" width="12.42578125" bestFit="1" customWidth="1"/>
    <col min="12039" max="12039" width="18" customWidth="1"/>
    <col min="12040" max="12040" width="12.42578125" customWidth="1"/>
    <col min="12288" max="12288" width="11" customWidth="1"/>
    <col min="12289" max="12289" width="0" hidden="1" customWidth="1"/>
    <col min="12290" max="12290" width="54.42578125" customWidth="1"/>
    <col min="12291" max="12291" width="7.42578125" customWidth="1"/>
    <col min="12292" max="12292" width="13" customWidth="1"/>
    <col min="12293" max="12293" width="12.42578125" bestFit="1" customWidth="1"/>
    <col min="12295" max="12295" width="18" customWidth="1"/>
    <col min="12296" max="12296" width="12.42578125" customWidth="1"/>
    <col min="12544" max="12544" width="11" customWidth="1"/>
    <col min="12545" max="12545" width="0" hidden="1" customWidth="1"/>
    <col min="12546" max="12546" width="54.42578125" customWidth="1"/>
    <col min="12547" max="12547" width="7.42578125" customWidth="1"/>
    <col min="12548" max="12548" width="13" customWidth="1"/>
    <col min="12549" max="12549" width="12.42578125" bestFit="1" customWidth="1"/>
    <col min="12551" max="12551" width="18" customWidth="1"/>
    <col min="12552" max="12552" width="12.42578125" customWidth="1"/>
    <col min="12800" max="12800" width="11" customWidth="1"/>
    <col min="12801" max="12801" width="0" hidden="1" customWidth="1"/>
    <col min="12802" max="12802" width="54.42578125" customWidth="1"/>
    <col min="12803" max="12803" width="7.42578125" customWidth="1"/>
    <col min="12804" max="12804" width="13" customWidth="1"/>
    <col min="12805" max="12805" width="12.42578125" bestFit="1" customWidth="1"/>
    <col min="12807" max="12807" width="18" customWidth="1"/>
    <col min="12808" max="12808" width="12.42578125" customWidth="1"/>
    <col min="13056" max="13056" width="11" customWidth="1"/>
    <col min="13057" max="13057" width="0" hidden="1" customWidth="1"/>
    <col min="13058" max="13058" width="54.42578125" customWidth="1"/>
    <col min="13059" max="13059" width="7.42578125" customWidth="1"/>
    <col min="13060" max="13060" width="13" customWidth="1"/>
    <col min="13061" max="13061" width="12.42578125" bestFit="1" customWidth="1"/>
    <col min="13063" max="13063" width="18" customWidth="1"/>
    <col min="13064" max="13064" width="12.42578125" customWidth="1"/>
    <col min="13312" max="13312" width="11" customWidth="1"/>
    <col min="13313" max="13313" width="0" hidden="1" customWidth="1"/>
    <col min="13314" max="13314" width="54.42578125" customWidth="1"/>
    <col min="13315" max="13315" width="7.42578125" customWidth="1"/>
    <col min="13316" max="13316" width="13" customWidth="1"/>
    <col min="13317" max="13317" width="12.42578125" bestFit="1" customWidth="1"/>
    <col min="13319" max="13319" width="18" customWidth="1"/>
    <col min="13320" max="13320" width="12.42578125" customWidth="1"/>
    <col min="13568" max="13568" width="11" customWidth="1"/>
    <col min="13569" max="13569" width="0" hidden="1" customWidth="1"/>
    <col min="13570" max="13570" width="54.42578125" customWidth="1"/>
    <col min="13571" max="13571" width="7.42578125" customWidth="1"/>
    <col min="13572" max="13572" width="13" customWidth="1"/>
    <col min="13573" max="13573" width="12.42578125" bestFit="1" customWidth="1"/>
    <col min="13575" max="13575" width="18" customWidth="1"/>
    <col min="13576" max="13576" width="12.42578125" customWidth="1"/>
    <col min="13824" max="13824" width="11" customWidth="1"/>
    <col min="13825" max="13825" width="0" hidden="1" customWidth="1"/>
    <col min="13826" max="13826" width="54.42578125" customWidth="1"/>
    <col min="13827" max="13827" width="7.42578125" customWidth="1"/>
    <col min="13828" max="13828" width="13" customWidth="1"/>
    <col min="13829" max="13829" width="12.42578125" bestFit="1" customWidth="1"/>
    <col min="13831" max="13831" width="18" customWidth="1"/>
    <col min="13832" max="13832" width="12.42578125" customWidth="1"/>
    <col min="14080" max="14080" width="11" customWidth="1"/>
    <col min="14081" max="14081" width="0" hidden="1" customWidth="1"/>
    <col min="14082" max="14082" width="54.42578125" customWidth="1"/>
    <col min="14083" max="14083" width="7.42578125" customWidth="1"/>
    <col min="14084" max="14084" width="13" customWidth="1"/>
    <col min="14085" max="14085" width="12.42578125" bestFit="1" customWidth="1"/>
    <col min="14087" max="14087" width="18" customWidth="1"/>
    <col min="14088" max="14088" width="12.42578125" customWidth="1"/>
    <col min="14336" max="14336" width="11" customWidth="1"/>
    <col min="14337" max="14337" width="0" hidden="1" customWidth="1"/>
    <col min="14338" max="14338" width="54.42578125" customWidth="1"/>
    <col min="14339" max="14339" width="7.42578125" customWidth="1"/>
    <col min="14340" max="14340" width="13" customWidth="1"/>
    <col min="14341" max="14341" width="12.42578125" bestFit="1" customWidth="1"/>
    <col min="14343" max="14343" width="18" customWidth="1"/>
    <col min="14344" max="14344" width="12.42578125" customWidth="1"/>
    <col min="14592" max="14592" width="11" customWidth="1"/>
    <col min="14593" max="14593" width="0" hidden="1" customWidth="1"/>
    <col min="14594" max="14594" width="54.42578125" customWidth="1"/>
    <col min="14595" max="14595" width="7.42578125" customWidth="1"/>
    <col min="14596" max="14596" width="13" customWidth="1"/>
    <col min="14597" max="14597" width="12.42578125" bestFit="1" customWidth="1"/>
    <col min="14599" max="14599" width="18" customWidth="1"/>
    <col min="14600" max="14600" width="12.42578125" customWidth="1"/>
    <col min="14848" max="14848" width="11" customWidth="1"/>
    <col min="14849" max="14849" width="0" hidden="1" customWidth="1"/>
    <col min="14850" max="14850" width="54.42578125" customWidth="1"/>
    <col min="14851" max="14851" width="7.42578125" customWidth="1"/>
    <col min="14852" max="14852" width="13" customWidth="1"/>
    <col min="14853" max="14853" width="12.42578125" bestFit="1" customWidth="1"/>
    <col min="14855" max="14855" width="18" customWidth="1"/>
    <col min="14856" max="14856" width="12.42578125" customWidth="1"/>
    <col min="15104" max="15104" width="11" customWidth="1"/>
    <col min="15105" max="15105" width="0" hidden="1" customWidth="1"/>
    <col min="15106" max="15106" width="54.42578125" customWidth="1"/>
    <col min="15107" max="15107" width="7.42578125" customWidth="1"/>
    <col min="15108" max="15108" width="13" customWidth="1"/>
    <col min="15109" max="15109" width="12.42578125" bestFit="1" customWidth="1"/>
    <col min="15111" max="15111" width="18" customWidth="1"/>
    <col min="15112" max="15112" width="12.42578125" customWidth="1"/>
    <col min="15360" max="15360" width="11" customWidth="1"/>
    <col min="15361" max="15361" width="0" hidden="1" customWidth="1"/>
    <col min="15362" max="15362" width="54.42578125" customWidth="1"/>
    <col min="15363" max="15363" width="7.42578125" customWidth="1"/>
    <col min="15364" max="15364" width="13" customWidth="1"/>
    <col min="15365" max="15365" width="12.42578125" bestFit="1" customWidth="1"/>
    <col min="15367" max="15367" width="18" customWidth="1"/>
    <col min="15368" max="15368" width="12.42578125" customWidth="1"/>
    <col min="15616" max="15616" width="11" customWidth="1"/>
    <col min="15617" max="15617" width="0" hidden="1" customWidth="1"/>
    <col min="15618" max="15618" width="54.42578125" customWidth="1"/>
    <col min="15619" max="15619" width="7.42578125" customWidth="1"/>
    <col min="15620" max="15620" width="13" customWidth="1"/>
    <col min="15621" max="15621" width="12.42578125" bestFit="1" customWidth="1"/>
    <col min="15623" max="15623" width="18" customWidth="1"/>
    <col min="15624" max="15624" width="12.42578125" customWidth="1"/>
    <col min="15872" max="15872" width="11" customWidth="1"/>
    <col min="15873" max="15873" width="0" hidden="1" customWidth="1"/>
    <col min="15874" max="15874" width="54.42578125" customWidth="1"/>
    <col min="15875" max="15875" width="7.42578125" customWidth="1"/>
    <col min="15876" max="15876" width="13" customWidth="1"/>
    <col min="15877" max="15877" width="12.42578125" bestFit="1" customWidth="1"/>
    <col min="15879" max="15879" width="18" customWidth="1"/>
    <col min="15880" max="15880" width="12.42578125" customWidth="1"/>
    <col min="16128" max="16128" width="11" customWidth="1"/>
    <col min="16129" max="16129" width="0" hidden="1" customWidth="1"/>
    <col min="16130" max="16130" width="54.42578125" customWidth="1"/>
    <col min="16131" max="16131" width="7.42578125" customWidth="1"/>
    <col min="16132" max="16132" width="13" customWidth="1"/>
    <col min="16133" max="16133" width="12.42578125" bestFit="1" customWidth="1"/>
    <col min="16135" max="16135" width="18" customWidth="1"/>
    <col min="16136" max="16136" width="12.42578125" customWidth="1"/>
  </cols>
  <sheetData>
    <row r="1" spans="1:245">
      <c r="A1" s="12" t="s">
        <v>0</v>
      </c>
      <c r="B1" s="13" t="s">
        <v>1</v>
      </c>
      <c r="C1" s="13" t="s">
        <v>2</v>
      </c>
      <c r="D1" s="14" t="s">
        <v>3</v>
      </c>
      <c r="E1" s="15" t="s">
        <v>4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  <c r="HJ1" s="16"/>
      <c r="HK1" s="16"/>
      <c r="HL1" s="16"/>
      <c r="HM1" s="16"/>
      <c r="HN1" s="16"/>
      <c r="HO1" s="16"/>
      <c r="HP1" s="16"/>
      <c r="HQ1" s="16"/>
      <c r="HR1" s="16"/>
      <c r="HS1" s="16"/>
      <c r="HT1" s="16"/>
      <c r="HU1" s="16"/>
      <c r="HV1" s="16"/>
      <c r="HW1" s="16"/>
      <c r="HX1" s="16"/>
      <c r="HY1" s="16"/>
      <c r="HZ1" s="16"/>
      <c r="IA1" s="16"/>
      <c r="IB1" s="16"/>
      <c r="IC1" s="16"/>
      <c r="ID1" s="16"/>
      <c r="IE1" s="16"/>
      <c r="IF1" s="16"/>
      <c r="IG1" s="16"/>
      <c r="IH1" s="16"/>
      <c r="II1" s="16"/>
      <c r="IJ1" s="16"/>
      <c r="IK1" s="16"/>
    </row>
    <row r="2" spans="1:245">
      <c r="A2" s="17" t="s">
        <v>5</v>
      </c>
      <c r="B2" s="18"/>
      <c r="C2" s="18" t="s">
        <v>6</v>
      </c>
      <c r="D2" s="19" t="s">
        <v>7</v>
      </c>
      <c r="E2" s="20" t="s">
        <v>7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</row>
    <row r="3" spans="1:245" ht="38.25">
      <c r="A3" s="21" t="s">
        <v>10</v>
      </c>
      <c r="B3" s="22" t="s">
        <v>17</v>
      </c>
      <c r="C3" s="23">
        <v>1</v>
      </c>
      <c r="D3" s="24">
        <v>195000</v>
      </c>
      <c r="E3" s="32">
        <f>D3*C3</f>
        <v>195000</v>
      </c>
      <c r="G3" s="25"/>
      <c r="H3" s="26"/>
    </row>
    <row r="4" spans="1:245" ht="38.25">
      <c r="A4" s="21" t="s">
        <v>11</v>
      </c>
      <c r="B4" s="22" t="s">
        <v>18</v>
      </c>
      <c r="C4" s="23">
        <v>1</v>
      </c>
      <c r="D4" s="24">
        <v>390000</v>
      </c>
      <c r="E4" s="32">
        <f t="shared" ref="E4:E8" si="0">D4*C4</f>
        <v>390000</v>
      </c>
      <c r="G4" s="25"/>
      <c r="H4" s="26"/>
    </row>
    <row r="5" spans="1:245" ht="38.25">
      <c r="A5" s="21" t="s">
        <v>12</v>
      </c>
      <c r="B5" s="22" t="s">
        <v>19</v>
      </c>
      <c r="C5" s="23">
        <v>1</v>
      </c>
      <c r="D5" s="24">
        <v>150000</v>
      </c>
      <c r="E5" s="32">
        <f t="shared" si="0"/>
        <v>150000</v>
      </c>
      <c r="G5" s="25"/>
      <c r="H5" s="26"/>
    </row>
    <row r="6" spans="1:245" ht="38.25">
      <c r="A6" s="21" t="s">
        <v>13</v>
      </c>
      <c r="B6" s="22" t="s">
        <v>20</v>
      </c>
      <c r="C6" s="23">
        <v>1</v>
      </c>
      <c r="D6" s="24">
        <v>150000</v>
      </c>
      <c r="E6" s="32">
        <f t="shared" si="0"/>
        <v>150000</v>
      </c>
      <c r="G6" s="25"/>
      <c r="H6" s="26"/>
    </row>
    <row r="7" spans="1:245" ht="38.25">
      <c r="A7" s="21" t="s">
        <v>14</v>
      </c>
      <c r="B7" s="22" t="s">
        <v>21</v>
      </c>
      <c r="C7" s="23">
        <v>1</v>
      </c>
      <c r="D7" s="24">
        <v>150000</v>
      </c>
      <c r="E7" s="32">
        <f t="shared" si="0"/>
        <v>150000</v>
      </c>
      <c r="G7" s="25"/>
      <c r="H7" s="26"/>
    </row>
    <row r="8" spans="1:245">
      <c r="A8" s="21" t="s">
        <v>8</v>
      </c>
      <c r="B8" s="22" t="s">
        <v>15</v>
      </c>
      <c r="C8" s="23">
        <v>1</v>
      </c>
      <c r="D8" s="24">
        <v>6000</v>
      </c>
      <c r="E8" s="32">
        <f t="shared" si="0"/>
        <v>6000</v>
      </c>
      <c r="G8" s="25"/>
      <c r="H8" s="26"/>
    </row>
    <row r="9" spans="1:245">
      <c r="A9" s="27"/>
      <c r="B9" s="168" t="s">
        <v>16</v>
      </c>
      <c r="C9" s="168"/>
      <c r="D9" s="169"/>
      <c r="E9" s="28">
        <f>SUM(E3:E8)</f>
        <v>1041000</v>
      </c>
      <c r="G9" s="25"/>
      <c r="H9" s="26"/>
    </row>
    <row r="10" spans="1:245">
      <c r="A10" s="5"/>
      <c r="B10" s="6"/>
      <c r="C10" s="7"/>
      <c r="D10" s="191" t="s">
        <v>472</v>
      </c>
      <c r="E10" s="8"/>
    </row>
    <row r="13" spans="1:245">
      <c r="B13" s="4"/>
      <c r="C13" s="3"/>
    </row>
    <row r="14" spans="1:245">
      <c r="B14" s="170"/>
      <c r="C14" s="170"/>
    </row>
    <row r="15" spans="1:245">
      <c r="B15" s="167"/>
      <c r="C15" s="167"/>
    </row>
    <row r="16" spans="1:245">
      <c r="B16" s="1"/>
      <c r="C16" s="9"/>
    </row>
    <row r="17" spans="2:3">
      <c r="B17" s="1"/>
      <c r="C17" s="9"/>
    </row>
    <row r="18" spans="2:3">
      <c r="B18" s="1"/>
      <c r="C18" s="9"/>
    </row>
    <row r="19" spans="2:3">
      <c r="B19" s="2"/>
      <c r="C19" s="10"/>
    </row>
    <row r="20" spans="2:3">
      <c r="B20" s="2"/>
      <c r="C20" s="11"/>
    </row>
  </sheetData>
  <mergeCells count="3">
    <mergeCell ref="B15:C15"/>
    <mergeCell ref="B9:D9"/>
    <mergeCell ref="B14:C1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2:M487"/>
  <sheetViews>
    <sheetView tabSelected="1" topLeftCell="A440" zoomScaleNormal="100" workbookViewId="0">
      <selection activeCell="T451" sqref="T451"/>
    </sheetView>
  </sheetViews>
  <sheetFormatPr defaultRowHeight="12.75"/>
  <cols>
    <col min="1" max="1" width="3.85546875" style="34" customWidth="1"/>
    <col min="2" max="2" width="8.85546875" style="34" customWidth="1"/>
    <col min="3" max="3" width="53.7109375" style="34" customWidth="1"/>
    <col min="4" max="4" width="5.85546875" style="35" customWidth="1"/>
    <col min="5" max="5" width="13.140625" style="36" customWidth="1"/>
    <col min="6" max="6" width="15.140625" style="36" customWidth="1"/>
    <col min="7" max="7" width="10.140625" style="34" bestFit="1" customWidth="1"/>
    <col min="8" max="8" width="14" style="34" customWidth="1"/>
    <col min="9" max="9" width="9.42578125" style="34" bestFit="1" customWidth="1"/>
    <col min="10" max="10" width="8.85546875" style="34"/>
    <col min="11" max="11" width="9.85546875" style="34" bestFit="1" customWidth="1"/>
    <col min="12" max="256" width="8.85546875" style="34"/>
    <col min="257" max="257" width="4.7109375" style="34" customWidth="1"/>
    <col min="258" max="258" width="60.28515625" style="34" customWidth="1"/>
    <col min="259" max="259" width="5.85546875" style="34" customWidth="1"/>
    <col min="260" max="260" width="11.28515625" style="34" customWidth="1"/>
    <col min="261" max="261" width="11.42578125" style="34" customWidth="1"/>
    <col min="262" max="512" width="8.85546875" style="34"/>
    <col min="513" max="513" width="4.7109375" style="34" customWidth="1"/>
    <col min="514" max="514" width="60.28515625" style="34" customWidth="1"/>
    <col min="515" max="515" width="5.85546875" style="34" customWidth="1"/>
    <col min="516" max="516" width="11.28515625" style="34" customWidth="1"/>
    <col min="517" max="517" width="11.42578125" style="34" customWidth="1"/>
    <col min="518" max="768" width="8.85546875" style="34"/>
    <col min="769" max="769" width="4.7109375" style="34" customWidth="1"/>
    <col min="770" max="770" width="60.28515625" style="34" customWidth="1"/>
    <col min="771" max="771" width="5.85546875" style="34" customWidth="1"/>
    <col min="772" max="772" width="11.28515625" style="34" customWidth="1"/>
    <col min="773" max="773" width="11.42578125" style="34" customWidth="1"/>
    <col min="774" max="1024" width="8.85546875" style="34"/>
    <col min="1025" max="1025" width="4.7109375" style="34" customWidth="1"/>
    <col min="1026" max="1026" width="60.28515625" style="34" customWidth="1"/>
    <col min="1027" max="1027" width="5.85546875" style="34" customWidth="1"/>
    <col min="1028" max="1028" width="11.28515625" style="34" customWidth="1"/>
    <col min="1029" max="1029" width="11.42578125" style="34" customWidth="1"/>
    <col min="1030" max="1280" width="8.85546875" style="34"/>
    <col min="1281" max="1281" width="4.7109375" style="34" customWidth="1"/>
    <col min="1282" max="1282" width="60.28515625" style="34" customWidth="1"/>
    <col min="1283" max="1283" width="5.85546875" style="34" customWidth="1"/>
    <col min="1284" max="1284" width="11.28515625" style="34" customWidth="1"/>
    <col min="1285" max="1285" width="11.42578125" style="34" customWidth="1"/>
    <col min="1286" max="1536" width="8.85546875" style="34"/>
    <col min="1537" max="1537" width="4.7109375" style="34" customWidth="1"/>
    <col min="1538" max="1538" width="60.28515625" style="34" customWidth="1"/>
    <col min="1539" max="1539" width="5.85546875" style="34" customWidth="1"/>
    <col min="1540" max="1540" width="11.28515625" style="34" customWidth="1"/>
    <col min="1541" max="1541" width="11.42578125" style="34" customWidth="1"/>
    <col min="1542" max="1792" width="8.85546875" style="34"/>
    <col min="1793" max="1793" width="4.7109375" style="34" customWidth="1"/>
    <col min="1794" max="1794" width="60.28515625" style="34" customWidth="1"/>
    <col min="1795" max="1795" width="5.85546875" style="34" customWidth="1"/>
    <col min="1796" max="1796" width="11.28515625" style="34" customWidth="1"/>
    <col min="1797" max="1797" width="11.42578125" style="34" customWidth="1"/>
    <col min="1798" max="2048" width="8.85546875" style="34"/>
    <col min="2049" max="2049" width="4.7109375" style="34" customWidth="1"/>
    <col min="2050" max="2050" width="60.28515625" style="34" customWidth="1"/>
    <col min="2051" max="2051" width="5.85546875" style="34" customWidth="1"/>
    <col min="2052" max="2052" width="11.28515625" style="34" customWidth="1"/>
    <col min="2053" max="2053" width="11.42578125" style="34" customWidth="1"/>
    <col min="2054" max="2304" width="8.85546875" style="34"/>
    <col min="2305" max="2305" width="4.7109375" style="34" customWidth="1"/>
    <col min="2306" max="2306" width="60.28515625" style="34" customWidth="1"/>
    <col min="2307" max="2307" width="5.85546875" style="34" customWidth="1"/>
    <col min="2308" max="2308" width="11.28515625" style="34" customWidth="1"/>
    <col min="2309" max="2309" width="11.42578125" style="34" customWidth="1"/>
    <col min="2310" max="2560" width="8.85546875" style="34"/>
    <col min="2561" max="2561" width="4.7109375" style="34" customWidth="1"/>
    <col min="2562" max="2562" width="60.28515625" style="34" customWidth="1"/>
    <col min="2563" max="2563" width="5.85546875" style="34" customWidth="1"/>
    <col min="2564" max="2564" width="11.28515625" style="34" customWidth="1"/>
    <col min="2565" max="2565" width="11.42578125" style="34" customWidth="1"/>
    <col min="2566" max="2816" width="8.85546875" style="34"/>
    <col min="2817" max="2817" width="4.7109375" style="34" customWidth="1"/>
    <col min="2818" max="2818" width="60.28515625" style="34" customWidth="1"/>
    <col min="2819" max="2819" width="5.85546875" style="34" customWidth="1"/>
    <col min="2820" max="2820" width="11.28515625" style="34" customWidth="1"/>
    <col min="2821" max="2821" width="11.42578125" style="34" customWidth="1"/>
    <col min="2822" max="3072" width="8.85546875" style="34"/>
    <col min="3073" max="3073" width="4.7109375" style="34" customWidth="1"/>
    <col min="3074" max="3074" width="60.28515625" style="34" customWidth="1"/>
    <col min="3075" max="3075" width="5.85546875" style="34" customWidth="1"/>
    <col min="3076" max="3076" width="11.28515625" style="34" customWidth="1"/>
    <col min="3077" max="3077" width="11.42578125" style="34" customWidth="1"/>
    <col min="3078" max="3328" width="8.85546875" style="34"/>
    <col min="3329" max="3329" width="4.7109375" style="34" customWidth="1"/>
    <col min="3330" max="3330" width="60.28515625" style="34" customWidth="1"/>
    <col min="3331" max="3331" width="5.85546875" style="34" customWidth="1"/>
    <col min="3332" max="3332" width="11.28515625" style="34" customWidth="1"/>
    <col min="3333" max="3333" width="11.42578125" style="34" customWidth="1"/>
    <col min="3334" max="3584" width="8.85546875" style="34"/>
    <col min="3585" max="3585" width="4.7109375" style="34" customWidth="1"/>
    <col min="3586" max="3586" width="60.28515625" style="34" customWidth="1"/>
    <col min="3587" max="3587" width="5.85546875" style="34" customWidth="1"/>
    <col min="3588" max="3588" width="11.28515625" style="34" customWidth="1"/>
    <col min="3589" max="3589" width="11.42578125" style="34" customWidth="1"/>
    <col min="3590" max="3840" width="8.85546875" style="34"/>
    <col min="3841" max="3841" width="4.7109375" style="34" customWidth="1"/>
    <col min="3842" max="3842" width="60.28515625" style="34" customWidth="1"/>
    <col min="3843" max="3843" width="5.85546875" style="34" customWidth="1"/>
    <col min="3844" max="3844" width="11.28515625" style="34" customWidth="1"/>
    <col min="3845" max="3845" width="11.42578125" style="34" customWidth="1"/>
    <col min="3846" max="4096" width="8.85546875" style="34"/>
    <col min="4097" max="4097" width="4.7109375" style="34" customWidth="1"/>
    <col min="4098" max="4098" width="60.28515625" style="34" customWidth="1"/>
    <col min="4099" max="4099" width="5.85546875" style="34" customWidth="1"/>
    <col min="4100" max="4100" width="11.28515625" style="34" customWidth="1"/>
    <col min="4101" max="4101" width="11.42578125" style="34" customWidth="1"/>
    <col min="4102" max="4352" width="8.85546875" style="34"/>
    <col min="4353" max="4353" width="4.7109375" style="34" customWidth="1"/>
    <col min="4354" max="4354" width="60.28515625" style="34" customWidth="1"/>
    <col min="4355" max="4355" width="5.85546875" style="34" customWidth="1"/>
    <col min="4356" max="4356" width="11.28515625" style="34" customWidth="1"/>
    <col min="4357" max="4357" width="11.42578125" style="34" customWidth="1"/>
    <col min="4358" max="4608" width="8.85546875" style="34"/>
    <col min="4609" max="4609" width="4.7109375" style="34" customWidth="1"/>
    <col min="4610" max="4610" width="60.28515625" style="34" customWidth="1"/>
    <col min="4611" max="4611" width="5.85546875" style="34" customWidth="1"/>
    <col min="4612" max="4612" width="11.28515625" style="34" customWidth="1"/>
    <col min="4613" max="4613" width="11.42578125" style="34" customWidth="1"/>
    <col min="4614" max="4864" width="8.85546875" style="34"/>
    <col min="4865" max="4865" width="4.7109375" style="34" customWidth="1"/>
    <col min="4866" max="4866" width="60.28515625" style="34" customWidth="1"/>
    <col min="4867" max="4867" width="5.85546875" style="34" customWidth="1"/>
    <col min="4868" max="4868" width="11.28515625" style="34" customWidth="1"/>
    <col min="4869" max="4869" width="11.42578125" style="34" customWidth="1"/>
    <col min="4870" max="5120" width="8.85546875" style="34"/>
    <col min="5121" max="5121" width="4.7109375" style="34" customWidth="1"/>
    <col min="5122" max="5122" width="60.28515625" style="34" customWidth="1"/>
    <col min="5123" max="5123" width="5.85546875" style="34" customWidth="1"/>
    <col min="5124" max="5124" width="11.28515625" style="34" customWidth="1"/>
    <col min="5125" max="5125" width="11.42578125" style="34" customWidth="1"/>
    <col min="5126" max="5376" width="8.85546875" style="34"/>
    <col min="5377" max="5377" width="4.7109375" style="34" customWidth="1"/>
    <col min="5378" max="5378" width="60.28515625" style="34" customWidth="1"/>
    <col min="5379" max="5379" width="5.85546875" style="34" customWidth="1"/>
    <col min="5380" max="5380" width="11.28515625" style="34" customWidth="1"/>
    <col min="5381" max="5381" width="11.42578125" style="34" customWidth="1"/>
    <col min="5382" max="5632" width="8.85546875" style="34"/>
    <col min="5633" max="5633" width="4.7109375" style="34" customWidth="1"/>
    <col min="5634" max="5634" width="60.28515625" style="34" customWidth="1"/>
    <col min="5635" max="5635" width="5.85546875" style="34" customWidth="1"/>
    <col min="5636" max="5636" width="11.28515625" style="34" customWidth="1"/>
    <col min="5637" max="5637" width="11.42578125" style="34" customWidth="1"/>
    <col min="5638" max="5888" width="8.85546875" style="34"/>
    <col min="5889" max="5889" width="4.7109375" style="34" customWidth="1"/>
    <col min="5890" max="5890" width="60.28515625" style="34" customWidth="1"/>
    <col min="5891" max="5891" width="5.85546875" style="34" customWidth="1"/>
    <col min="5892" max="5892" width="11.28515625" style="34" customWidth="1"/>
    <col min="5893" max="5893" width="11.42578125" style="34" customWidth="1"/>
    <col min="5894" max="6144" width="8.85546875" style="34"/>
    <col min="6145" max="6145" width="4.7109375" style="34" customWidth="1"/>
    <col min="6146" max="6146" width="60.28515625" style="34" customWidth="1"/>
    <col min="6147" max="6147" width="5.85546875" style="34" customWidth="1"/>
    <col min="6148" max="6148" width="11.28515625" style="34" customWidth="1"/>
    <col min="6149" max="6149" width="11.42578125" style="34" customWidth="1"/>
    <col min="6150" max="6400" width="8.85546875" style="34"/>
    <col min="6401" max="6401" width="4.7109375" style="34" customWidth="1"/>
    <col min="6402" max="6402" width="60.28515625" style="34" customWidth="1"/>
    <col min="6403" max="6403" width="5.85546875" style="34" customWidth="1"/>
    <col min="6404" max="6404" width="11.28515625" style="34" customWidth="1"/>
    <col min="6405" max="6405" width="11.42578125" style="34" customWidth="1"/>
    <col min="6406" max="6656" width="8.85546875" style="34"/>
    <col min="6657" max="6657" width="4.7109375" style="34" customWidth="1"/>
    <col min="6658" max="6658" width="60.28515625" style="34" customWidth="1"/>
    <col min="6659" max="6659" width="5.85546875" style="34" customWidth="1"/>
    <col min="6660" max="6660" width="11.28515625" style="34" customWidth="1"/>
    <col min="6661" max="6661" width="11.42578125" style="34" customWidth="1"/>
    <col min="6662" max="6912" width="8.85546875" style="34"/>
    <col min="6913" max="6913" width="4.7109375" style="34" customWidth="1"/>
    <col min="6914" max="6914" width="60.28515625" style="34" customWidth="1"/>
    <col min="6915" max="6915" width="5.85546875" style="34" customWidth="1"/>
    <col min="6916" max="6916" width="11.28515625" style="34" customWidth="1"/>
    <col min="6917" max="6917" width="11.42578125" style="34" customWidth="1"/>
    <col min="6918" max="7168" width="8.85546875" style="34"/>
    <col min="7169" max="7169" width="4.7109375" style="34" customWidth="1"/>
    <col min="7170" max="7170" width="60.28515625" style="34" customWidth="1"/>
    <col min="7171" max="7171" width="5.85546875" style="34" customWidth="1"/>
    <col min="7172" max="7172" width="11.28515625" style="34" customWidth="1"/>
    <col min="7173" max="7173" width="11.42578125" style="34" customWidth="1"/>
    <col min="7174" max="7424" width="8.85546875" style="34"/>
    <col min="7425" max="7425" width="4.7109375" style="34" customWidth="1"/>
    <col min="7426" max="7426" width="60.28515625" style="34" customWidth="1"/>
    <col min="7427" max="7427" width="5.85546875" style="34" customWidth="1"/>
    <col min="7428" max="7428" width="11.28515625" style="34" customWidth="1"/>
    <col min="7429" max="7429" width="11.42578125" style="34" customWidth="1"/>
    <col min="7430" max="7680" width="8.85546875" style="34"/>
    <col min="7681" max="7681" width="4.7109375" style="34" customWidth="1"/>
    <col min="7682" max="7682" width="60.28515625" style="34" customWidth="1"/>
    <col min="7683" max="7683" width="5.85546875" style="34" customWidth="1"/>
    <col min="7684" max="7684" width="11.28515625" style="34" customWidth="1"/>
    <col min="7685" max="7685" width="11.42578125" style="34" customWidth="1"/>
    <col min="7686" max="7936" width="8.85546875" style="34"/>
    <col min="7937" max="7937" width="4.7109375" style="34" customWidth="1"/>
    <col min="7938" max="7938" width="60.28515625" style="34" customWidth="1"/>
    <col min="7939" max="7939" width="5.85546875" style="34" customWidth="1"/>
    <col min="7940" max="7940" width="11.28515625" style="34" customWidth="1"/>
    <col min="7941" max="7941" width="11.42578125" style="34" customWidth="1"/>
    <col min="7942" max="8192" width="8.85546875" style="34"/>
    <col min="8193" max="8193" width="4.7109375" style="34" customWidth="1"/>
    <col min="8194" max="8194" width="60.28515625" style="34" customWidth="1"/>
    <col min="8195" max="8195" width="5.85546875" style="34" customWidth="1"/>
    <col min="8196" max="8196" width="11.28515625" style="34" customWidth="1"/>
    <col min="8197" max="8197" width="11.42578125" style="34" customWidth="1"/>
    <col min="8198" max="8448" width="8.85546875" style="34"/>
    <col min="8449" max="8449" width="4.7109375" style="34" customWidth="1"/>
    <col min="8450" max="8450" width="60.28515625" style="34" customWidth="1"/>
    <col min="8451" max="8451" width="5.85546875" style="34" customWidth="1"/>
    <col min="8452" max="8452" width="11.28515625" style="34" customWidth="1"/>
    <col min="8453" max="8453" width="11.42578125" style="34" customWidth="1"/>
    <col min="8454" max="8704" width="8.85546875" style="34"/>
    <col min="8705" max="8705" width="4.7109375" style="34" customWidth="1"/>
    <col min="8706" max="8706" width="60.28515625" style="34" customWidth="1"/>
    <col min="8707" max="8707" width="5.85546875" style="34" customWidth="1"/>
    <col min="8708" max="8708" width="11.28515625" style="34" customWidth="1"/>
    <col min="8709" max="8709" width="11.42578125" style="34" customWidth="1"/>
    <col min="8710" max="8960" width="8.85546875" style="34"/>
    <col min="8961" max="8961" width="4.7109375" style="34" customWidth="1"/>
    <col min="8962" max="8962" width="60.28515625" style="34" customWidth="1"/>
    <col min="8963" max="8963" width="5.85546875" style="34" customWidth="1"/>
    <col min="8964" max="8964" width="11.28515625" style="34" customWidth="1"/>
    <col min="8965" max="8965" width="11.42578125" style="34" customWidth="1"/>
    <col min="8966" max="9216" width="8.85546875" style="34"/>
    <col min="9217" max="9217" width="4.7109375" style="34" customWidth="1"/>
    <col min="9218" max="9218" width="60.28515625" style="34" customWidth="1"/>
    <col min="9219" max="9219" width="5.85546875" style="34" customWidth="1"/>
    <col min="9220" max="9220" width="11.28515625" style="34" customWidth="1"/>
    <col min="9221" max="9221" width="11.42578125" style="34" customWidth="1"/>
    <col min="9222" max="9472" width="8.85546875" style="34"/>
    <col min="9473" max="9473" width="4.7109375" style="34" customWidth="1"/>
    <col min="9474" max="9474" width="60.28515625" style="34" customWidth="1"/>
    <col min="9475" max="9475" width="5.85546875" style="34" customWidth="1"/>
    <col min="9476" max="9476" width="11.28515625" style="34" customWidth="1"/>
    <col min="9477" max="9477" width="11.42578125" style="34" customWidth="1"/>
    <col min="9478" max="9728" width="8.85546875" style="34"/>
    <col min="9729" max="9729" width="4.7109375" style="34" customWidth="1"/>
    <col min="9730" max="9730" width="60.28515625" style="34" customWidth="1"/>
    <col min="9731" max="9731" width="5.85546875" style="34" customWidth="1"/>
    <col min="9732" max="9732" width="11.28515625" style="34" customWidth="1"/>
    <col min="9733" max="9733" width="11.42578125" style="34" customWidth="1"/>
    <col min="9734" max="9984" width="8.85546875" style="34"/>
    <col min="9985" max="9985" width="4.7109375" style="34" customWidth="1"/>
    <col min="9986" max="9986" width="60.28515625" style="34" customWidth="1"/>
    <col min="9987" max="9987" width="5.85546875" style="34" customWidth="1"/>
    <col min="9988" max="9988" width="11.28515625" style="34" customWidth="1"/>
    <col min="9989" max="9989" width="11.42578125" style="34" customWidth="1"/>
    <col min="9990" max="10240" width="8.85546875" style="34"/>
    <col min="10241" max="10241" width="4.7109375" style="34" customWidth="1"/>
    <col min="10242" max="10242" width="60.28515625" style="34" customWidth="1"/>
    <col min="10243" max="10243" width="5.85546875" style="34" customWidth="1"/>
    <col min="10244" max="10244" width="11.28515625" style="34" customWidth="1"/>
    <col min="10245" max="10245" width="11.42578125" style="34" customWidth="1"/>
    <col min="10246" max="10496" width="8.85546875" style="34"/>
    <col min="10497" max="10497" width="4.7109375" style="34" customWidth="1"/>
    <col min="10498" max="10498" width="60.28515625" style="34" customWidth="1"/>
    <col min="10499" max="10499" width="5.85546875" style="34" customWidth="1"/>
    <col min="10500" max="10500" width="11.28515625" style="34" customWidth="1"/>
    <col min="10501" max="10501" width="11.42578125" style="34" customWidth="1"/>
    <col min="10502" max="10752" width="8.85546875" style="34"/>
    <col min="10753" max="10753" width="4.7109375" style="34" customWidth="1"/>
    <col min="10754" max="10754" width="60.28515625" style="34" customWidth="1"/>
    <col min="10755" max="10755" width="5.85546875" style="34" customWidth="1"/>
    <col min="10756" max="10756" width="11.28515625" style="34" customWidth="1"/>
    <col min="10757" max="10757" width="11.42578125" style="34" customWidth="1"/>
    <col min="10758" max="11008" width="8.85546875" style="34"/>
    <col min="11009" max="11009" width="4.7109375" style="34" customWidth="1"/>
    <col min="11010" max="11010" width="60.28515625" style="34" customWidth="1"/>
    <col min="11011" max="11011" width="5.85546875" style="34" customWidth="1"/>
    <col min="11012" max="11012" width="11.28515625" style="34" customWidth="1"/>
    <col min="11013" max="11013" width="11.42578125" style="34" customWidth="1"/>
    <col min="11014" max="11264" width="8.85546875" style="34"/>
    <col min="11265" max="11265" width="4.7109375" style="34" customWidth="1"/>
    <col min="11266" max="11266" width="60.28515625" style="34" customWidth="1"/>
    <col min="11267" max="11267" width="5.85546875" style="34" customWidth="1"/>
    <col min="11268" max="11268" width="11.28515625" style="34" customWidth="1"/>
    <col min="11269" max="11269" width="11.42578125" style="34" customWidth="1"/>
    <col min="11270" max="11520" width="8.85546875" style="34"/>
    <col min="11521" max="11521" width="4.7109375" style="34" customWidth="1"/>
    <col min="11522" max="11522" width="60.28515625" style="34" customWidth="1"/>
    <col min="11523" max="11523" width="5.85546875" style="34" customWidth="1"/>
    <col min="11524" max="11524" width="11.28515625" style="34" customWidth="1"/>
    <col min="11525" max="11525" width="11.42578125" style="34" customWidth="1"/>
    <col min="11526" max="11776" width="8.85546875" style="34"/>
    <col min="11777" max="11777" width="4.7109375" style="34" customWidth="1"/>
    <col min="11778" max="11778" width="60.28515625" style="34" customWidth="1"/>
    <col min="11779" max="11779" width="5.85546875" style="34" customWidth="1"/>
    <col min="11780" max="11780" width="11.28515625" style="34" customWidth="1"/>
    <col min="11781" max="11781" width="11.42578125" style="34" customWidth="1"/>
    <col min="11782" max="12032" width="8.85546875" style="34"/>
    <col min="12033" max="12033" width="4.7109375" style="34" customWidth="1"/>
    <col min="12034" max="12034" width="60.28515625" style="34" customWidth="1"/>
    <col min="12035" max="12035" width="5.85546875" style="34" customWidth="1"/>
    <col min="12036" max="12036" width="11.28515625" style="34" customWidth="1"/>
    <col min="12037" max="12037" width="11.42578125" style="34" customWidth="1"/>
    <col min="12038" max="12288" width="8.85546875" style="34"/>
    <col min="12289" max="12289" width="4.7109375" style="34" customWidth="1"/>
    <col min="12290" max="12290" width="60.28515625" style="34" customWidth="1"/>
    <col min="12291" max="12291" width="5.85546875" style="34" customWidth="1"/>
    <col min="12292" max="12292" width="11.28515625" style="34" customWidth="1"/>
    <col min="12293" max="12293" width="11.42578125" style="34" customWidth="1"/>
    <col min="12294" max="12544" width="8.85546875" style="34"/>
    <col min="12545" max="12545" width="4.7109375" style="34" customWidth="1"/>
    <col min="12546" max="12546" width="60.28515625" style="34" customWidth="1"/>
    <col min="12547" max="12547" width="5.85546875" style="34" customWidth="1"/>
    <col min="12548" max="12548" width="11.28515625" style="34" customWidth="1"/>
    <col min="12549" max="12549" width="11.42578125" style="34" customWidth="1"/>
    <col min="12550" max="12800" width="8.85546875" style="34"/>
    <col min="12801" max="12801" width="4.7109375" style="34" customWidth="1"/>
    <col min="12802" max="12802" width="60.28515625" style="34" customWidth="1"/>
    <col min="12803" max="12803" width="5.85546875" style="34" customWidth="1"/>
    <col min="12804" max="12804" width="11.28515625" style="34" customWidth="1"/>
    <col min="12805" max="12805" width="11.42578125" style="34" customWidth="1"/>
    <col min="12806" max="13056" width="8.85546875" style="34"/>
    <col min="13057" max="13057" width="4.7109375" style="34" customWidth="1"/>
    <col min="13058" max="13058" width="60.28515625" style="34" customWidth="1"/>
    <col min="13059" max="13059" width="5.85546875" style="34" customWidth="1"/>
    <col min="13060" max="13060" width="11.28515625" style="34" customWidth="1"/>
    <col min="13061" max="13061" width="11.42578125" style="34" customWidth="1"/>
    <col min="13062" max="13312" width="8.85546875" style="34"/>
    <col min="13313" max="13313" width="4.7109375" style="34" customWidth="1"/>
    <col min="13314" max="13314" width="60.28515625" style="34" customWidth="1"/>
    <col min="13315" max="13315" width="5.85546875" style="34" customWidth="1"/>
    <col min="13316" max="13316" width="11.28515625" style="34" customWidth="1"/>
    <col min="13317" max="13317" width="11.42578125" style="34" customWidth="1"/>
    <col min="13318" max="13568" width="8.85546875" style="34"/>
    <col min="13569" max="13569" width="4.7109375" style="34" customWidth="1"/>
    <col min="13570" max="13570" width="60.28515625" style="34" customWidth="1"/>
    <col min="13571" max="13571" width="5.85546875" style="34" customWidth="1"/>
    <col min="13572" max="13572" width="11.28515625" style="34" customWidth="1"/>
    <col min="13573" max="13573" width="11.42578125" style="34" customWidth="1"/>
    <col min="13574" max="13824" width="8.85546875" style="34"/>
    <col min="13825" max="13825" width="4.7109375" style="34" customWidth="1"/>
    <col min="13826" max="13826" width="60.28515625" style="34" customWidth="1"/>
    <col min="13827" max="13827" width="5.85546875" style="34" customWidth="1"/>
    <col min="13828" max="13828" width="11.28515625" style="34" customWidth="1"/>
    <col min="13829" max="13829" width="11.42578125" style="34" customWidth="1"/>
    <col min="13830" max="14080" width="8.85546875" style="34"/>
    <col min="14081" max="14081" width="4.7109375" style="34" customWidth="1"/>
    <col min="14082" max="14082" width="60.28515625" style="34" customWidth="1"/>
    <col min="14083" max="14083" width="5.85546875" style="34" customWidth="1"/>
    <col min="14084" max="14084" width="11.28515625" style="34" customWidth="1"/>
    <col min="14085" max="14085" width="11.42578125" style="34" customWidth="1"/>
    <col min="14086" max="14336" width="8.85546875" style="34"/>
    <col min="14337" max="14337" width="4.7109375" style="34" customWidth="1"/>
    <col min="14338" max="14338" width="60.28515625" style="34" customWidth="1"/>
    <col min="14339" max="14339" width="5.85546875" style="34" customWidth="1"/>
    <col min="14340" max="14340" width="11.28515625" style="34" customWidth="1"/>
    <col min="14341" max="14341" width="11.42578125" style="34" customWidth="1"/>
    <col min="14342" max="14592" width="8.85546875" style="34"/>
    <col min="14593" max="14593" width="4.7109375" style="34" customWidth="1"/>
    <col min="14594" max="14594" width="60.28515625" style="34" customWidth="1"/>
    <col min="14595" max="14595" width="5.85546875" style="34" customWidth="1"/>
    <col min="14596" max="14596" width="11.28515625" style="34" customWidth="1"/>
    <col min="14597" max="14597" width="11.42578125" style="34" customWidth="1"/>
    <col min="14598" max="14848" width="8.85546875" style="34"/>
    <col min="14849" max="14849" width="4.7109375" style="34" customWidth="1"/>
    <col min="14850" max="14850" width="60.28515625" style="34" customWidth="1"/>
    <col min="14851" max="14851" width="5.85546875" style="34" customWidth="1"/>
    <col min="14852" max="14852" width="11.28515625" style="34" customWidth="1"/>
    <col min="14853" max="14853" width="11.42578125" style="34" customWidth="1"/>
    <col min="14854" max="15104" width="8.85546875" style="34"/>
    <col min="15105" max="15105" width="4.7109375" style="34" customWidth="1"/>
    <col min="15106" max="15106" width="60.28515625" style="34" customWidth="1"/>
    <col min="15107" max="15107" width="5.85546875" style="34" customWidth="1"/>
    <col min="15108" max="15108" width="11.28515625" style="34" customWidth="1"/>
    <col min="15109" max="15109" width="11.42578125" style="34" customWidth="1"/>
    <col min="15110" max="15360" width="8.85546875" style="34"/>
    <col min="15361" max="15361" width="4.7109375" style="34" customWidth="1"/>
    <col min="15362" max="15362" width="60.28515625" style="34" customWidth="1"/>
    <col min="15363" max="15363" width="5.85546875" style="34" customWidth="1"/>
    <col min="15364" max="15364" width="11.28515625" style="34" customWidth="1"/>
    <col min="15365" max="15365" width="11.42578125" style="34" customWidth="1"/>
    <col min="15366" max="15616" width="8.85546875" style="34"/>
    <col min="15617" max="15617" width="4.7109375" style="34" customWidth="1"/>
    <col min="15618" max="15618" width="60.28515625" style="34" customWidth="1"/>
    <col min="15619" max="15619" width="5.85546875" style="34" customWidth="1"/>
    <col min="15620" max="15620" width="11.28515625" style="34" customWidth="1"/>
    <col min="15621" max="15621" width="11.42578125" style="34" customWidth="1"/>
    <col min="15622" max="15872" width="8.85546875" style="34"/>
    <col min="15873" max="15873" width="4.7109375" style="34" customWidth="1"/>
    <col min="15874" max="15874" width="60.28515625" style="34" customWidth="1"/>
    <col min="15875" max="15875" width="5.85546875" style="34" customWidth="1"/>
    <col min="15876" max="15876" width="11.28515625" style="34" customWidth="1"/>
    <col min="15877" max="15877" width="11.42578125" style="34" customWidth="1"/>
    <col min="15878" max="16128" width="8.85546875" style="34"/>
    <col min="16129" max="16129" width="4.7109375" style="34" customWidth="1"/>
    <col min="16130" max="16130" width="60.28515625" style="34" customWidth="1"/>
    <col min="16131" max="16131" width="5.85546875" style="34" customWidth="1"/>
    <col min="16132" max="16132" width="11.28515625" style="34" customWidth="1"/>
    <col min="16133" max="16133" width="11.42578125" style="34" customWidth="1"/>
    <col min="16134" max="16383" width="8.85546875" style="34"/>
    <col min="16384" max="16384" width="8.85546875" style="34" customWidth="1"/>
  </cols>
  <sheetData>
    <row r="2" spans="2:11">
      <c r="B2" s="40" t="s">
        <v>0</v>
      </c>
      <c r="C2" s="40" t="s">
        <v>1</v>
      </c>
      <c r="D2" s="40" t="s">
        <v>2</v>
      </c>
      <c r="E2" s="41" t="s">
        <v>3</v>
      </c>
      <c r="F2" s="41" t="s">
        <v>4</v>
      </c>
    </row>
    <row r="3" spans="2:11" ht="13.5" thickBot="1">
      <c r="B3" s="42" t="s">
        <v>5</v>
      </c>
      <c r="C3" s="42"/>
      <c r="D3" s="42" t="s">
        <v>6</v>
      </c>
      <c r="E3" s="43" t="s">
        <v>22</v>
      </c>
      <c r="F3" s="43" t="s">
        <v>7</v>
      </c>
    </row>
    <row r="4" spans="2:11" ht="15.75" customHeight="1" thickBot="1">
      <c r="B4" s="178" t="s">
        <v>23</v>
      </c>
      <c r="C4" s="179"/>
      <c r="D4" s="179"/>
      <c r="E4" s="179"/>
      <c r="F4" s="180"/>
    </row>
    <row r="5" spans="2:11" s="52" customFormat="1" ht="25.5">
      <c r="B5" s="44">
        <v>1</v>
      </c>
      <c r="C5" s="45" t="s">
        <v>24</v>
      </c>
      <c r="D5" s="46">
        <v>1</v>
      </c>
      <c r="E5" s="47">
        <v>655500</v>
      </c>
      <c r="F5" s="48">
        <f>E5*D5</f>
        <v>655500</v>
      </c>
      <c r="G5" s="49"/>
      <c r="H5" s="49"/>
      <c r="I5" s="50"/>
      <c r="J5" s="51"/>
      <c r="K5" s="51"/>
    </row>
    <row r="6" spans="2:11" s="52" customFormat="1" ht="11.25" customHeight="1">
      <c r="B6" s="53"/>
      <c r="C6" s="54" t="s">
        <v>25</v>
      </c>
      <c r="D6" s="55"/>
      <c r="E6" s="56">
        <v>0</v>
      </c>
      <c r="F6" s="57"/>
      <c r="G6" s="58"/>
      <c r="H6" s="58"/>
      <c r="I6" s="51"/>
    </row>
    <row r="7" spans="2:11" s="52" customFormat="1">
      <c r="B7" s="53"/>
      <c r="C7" s="59" t="s">
        <v>26</v>
      </c>
      <c r="D7" s="55">
        <v>1</v>
      </c>
      <c r="E7" s="56">
        <v>0</v>
      </c>
      <c r="F7" s="57"/>
      <c r="G7" s="58"/>
      <c r="H7" s="58"/>
      <c r="I7" s="51"/>
    </row>
    <row r="8" spans="2:11" s="52" customFormat="1">
      <c r="B8" s="53"/>
      <c r="C8" s="59" t="s">
        <v>27</v>
      </c>
      <c r="D8" s="55">
        <v>1</v>
      </c>
      <c r="E8" s="56">
        <v>0</v>
      </c>
      <c r="F8" s="57"/>
      <c r="G8" s="58"/>
      <c r="H8" s="58"/>
      <c r="I8" s="51"/>
    </row>
    <row r="9" spans="2:11" s="52" customFormat="1">
      <c r="B9" s="53"/>
      <c r="C9" s="59" t="s">
        <v>28</v>
      </c>
      <c r="D9" s="55">
        <v>1</v>
      </c>
      <c r="E9" s="56">
        <v>0</v>
      </c>
      <c r="F9" s="57"/>
      <c r="G9" s="58"/>
      <c r="H9" s="58"/>
      <c r="I9" s="51"/>
    </row>
    <row r="10" spans="2:11" s="52" customFormat="1">
      <c r="B10" s="53"/>
      <c r="C10" s="59" t="s">
        <v>29</v>
      </c>
      <c r="D10" s="55">
        <v>1</v>
      </c>
      <c r="E10" s="56">
        <v>0</v>
      </c>
      <c r="F10" s="57"/>
      <c r="G10" s="58"/>
      <c r="H10" s="58"/>
      <c r="I10" s="51"/>
    </row>
    <row r="11" spans="2:11" s="52" customFormat="1">
      <c r="B11" s="53"/>
      <c r="C11" s="59" t="s">
        <v>30</v>
      </c>
      <c r="D11" s="55">
        <v>1</v>
      </c>
      <c r="E11" s="56">
        <v>0</v>
      </c>
      <c r="F11" s="57"/>
      <c r="G11" s="58"/>
      <c r="H11" s="58"/>
      <c r="I11" s="51"/>
    </row>
    <row r="12" spans="2:11" s="52" customFormat="1" ht="15.75" customHeight="1">
      <c r="B12" s="53"/>
      <c r="C12" s="59" t="s">
        <v>31</v>
      </c>
      <c r="D12" s="55">
        <v>1</v>
      </c>
      <c r="E12" s="56">
        <v>0</v>
      </c>
      <c r="F12" s="57"/>
      <c r="G12" s="58"/>
      <c r="H12" s="58"/>
      <c r="I12" s="51"/>
    </row>
    <row r="13" spans="2:11" ht="25.5">
      <c r="B13" s="44">
        <v>2</v>
      </c>
      <c r="C13" s="45" t="s">
        <v>32</v>
      </c>
      <c r="D13" s="46">
        <f>D5</f>
        <v>1</v>
      </c>
      <c r="E13" s="48">
        <v>503250</v>
      </c>
      <c r="F13" s="48">
        <f>E13*D13</f>
        <v>503250</v>
      </c>
      <c r="G13" s="49"/>
      <c r="H13" s="49"/>
      <c r="I13" s="50"/>
    </row>
    <row r="14" spans="2:11">
      <c r="B14" s="60"/>
      <c r="C14" s="54" t="s">
        <v>25</v>
      </c>
      <c r="D14" s="61"/>
      <c r="E14" s="62">
        <v>0</v>
      </c>
      <c r="F14" s="63"/>
      <c r="G14" s="58"/>
      <c r="H14" s="58"/>
      <c r="I14" s="51"/>
    </row>
    <row r="15" spans="2:11">
      <c r="B15" s="64" t="s">
        <v>33</v>
      </c>
      <c r="C15" s="59" t="s">
        <v>34</v>
      </c>
      <c r="D15" s="55">
        <v>1</v>
      </c>
      <c r="E15" s="65">
        <v>99150</v>
      </c>
      <c r="F15" s="65">
        <f>E15*D15</f>
        <v>99150</v>
      </c>
      <c r="G15" s="58"/>
      <c r="H15" s="58"/>
      <c r="I15" s="51"/>
    </row>
    <row r="16" spans="2:11" s="52" customFormat="1">
      <c r="B16" s="64" t="s">
        <v>35</v>
      </c>
      <c r="C16" s="59" t="s">
        <v>36</v>
      </c>
      <c r="D16" s="55">
        <v>1</v>
      </c>
      <c r="E16" s="65">
        <v>73500</v>
      </c>
      <c r="F16" s="65">
        <f t="shared" ref="F16:F23" si="0">E16*D16</f>
        <v>73500</v>
      </c>
      <c r="G16" s="66"/>
      <c r="H16" s="66"/>
      <c r="I16" s="67"/>
    </row>
    <row r="17" spans="2:13" s="52" customFormat="1">
      <c r="B17" s="64" t="s">
        <v>37</v>
      </c>
      <c r="C17" s="59" t="s">
        <v>38</v>
      </c>
      <c r="D17" s="55">
        <v>1</v>
      </c>
      <c r="E17" s="57">
        <v>19950</v>
      </c>
      <c r="F17" s="65">
        <f t="shared" si="0"/>
        <v>19950</v>
      </c>
      <c r="G17" s="66"/>
      <c r="H17" s="66"/>
      <c r="I17" s="67"/>
    </row>
    <row r="18" spans="2:13" s="52" customFormat="1">
      <c r="B18" s="64" t="s">
        <v>39</v>
      </c>
      <c r="C18" s="59" t="s">
        <v>40</v>
      </c>
      <c r="D18" s="55">
        <v>1</v>
      </c>
      <c r="E18" s="57">
        <v>67500</v>
      </c>
      <c r="F18" s="65">
        <f t="shared" si="0"/>
        <v>67500</v>
      </c>
      <c r="G18" s="58"/>
      <c r="H18" s="58"/>
      <c r="I18" s="51"/>
    </row>
    <row r="19" spans="2:13" s="52" customFormat="1">
      <c r="B19" s="64" t="s">
        <v>41</v>
      </c>
      <c r="C19" s="59" t="s">
        <v>42</v>
      </c>
      <c r="D19" s="55">
        <v>1</v>
      </c>
      <c r="E19" s="57">
        <v>22500</v>
      </c>
      <c r="F19" s="65">
        <f t="shared" si="0"/>
        <v>22500</v>
      </c>
      <c r="G19" s="58"/>
      <c r="H19" s="58"/>
      <c r="I19" s="51"/>
      <c r="J19" s="68"/>
      <c r="K19" s="68"/>
      <c r="L19" s="68"/>
      <c r="M19" s="68"/>
    </row>
    <row r="20" spans="2:13" s="52" customFormat="1" ht="25.5">
      <c r="B20" s="64" t="s">
        <v>43</v>
      </c>
      <c r="C20" s="59" t="s">
        <v>44</v>
      </c>
      <c r="D20" s="55">
        <v>1</v>
      </c>
      <c r="E20" s="57">
        <v>65550</v>
      </c>
      <c r="F20" s="65">
        <f t="shared" si="0"/>
        <v>65550</v>
      </c>
      <c r="G20" s="58"/>
      <c r="H20" s="58"/>
      <c r="I20" s="51"/>
      <c r="J20" s="68"/>
      <c r="K20" s="68"/>
      <c r="L20" s="68"/>
      <c r="M20" s="68"/>
    </row>
    <row r="21" spans="2:13" s="52" customFormat="1">
      <c r="B21" s="64" t="s">
        <v>45</v>
      </c>
      <c r="C21" s="59" t="s">
        <v>46</v>
      </c>
      <c r="D21" s="55">
        <v>1</v>
      </c>
      <c r="E21" s="57">
        <v>30000</v>
      </c>
      <c r="F21" s="65">
        <f t="shared" si="0"/>
        <v>30000</v>
      </c>
      <c r="G21" s="58"/>
      <c r="H21" s="58"/>
      <c r="I21" s="51"/>
      <c r="J21" s="68"/>
      <c r="K21" s="68"/>
      <c r="L21" s="68"/>
      <c r="M21" s="68"/>
    </row>
    <row r="22" spans="2:13" s="52" customFormat="1">
      <c r="B22" s="64" t="s">
        <v>47</v>
      </c>
      <c r="C22" s="59" t="s">
        <v>48</v>
      </c>
      <c r="D22" s="55">
        <v>1</v>
      </c>
      <c r="E22" s="57">
        <v>60000</v>
      </c>
      <c r="F22" s="65">
        <f t="shared" si="0"/>
        <v>60000</v>
      </c>
      <c r="G22" s="58"/>
      <c r="H22" s="58"/>
      <c r="I22" s="51"/>
      <c r="J22" s="68"/>
      <c r="K22" s="68"/>
      <c r="L22" s="68"/>
      <c r="M22" s="68"/>
    </row>
    <row r="23" spans="2:13" s="52" customFormat="1">
      <c r="B23" s="64" t="s">
        <v>49</v>
      </c>
      <c r="C23" s="59" t="s">
        <v>50</v>
      </c>
      <c r="D23" s="55">
        <v>1</v>
      </c>
      <c r="E23" s="57">
        <v>52500</v>
      </c>
      <c r="F23" s="65">
        <f t="shared" si="0"/>
        <v>52500</v>
      </c>
      <c r="G23" s="58"/>
      <c r="H23" s="58"/>
      <c r="I23" s="51"/>
      <c r="J23" s="68"/>
      <c r="K23" s="68"/>
      <c r="L23" s="68"/>
      <c r="M23" s="68"/>
    </row>
    <row r="24" spans="2:13" s="52" customFormat="1">
      <c r="B24" s="64" t="s">
        <v>51</v>
      </c>
      <c r="C24" s="69" t="s">
        <v>52</v>
      </c>
      <c r="D24" s="70">
        <v>1</v>
      </c>
      <c r="E24" s="71">
        <v>5100</v>
      </c>
      <c r="F24" s="71">
        <v>3400</v>
      </c>
      <c r="G24" s="58"/>
      <c r="H24" s="58"/>
      <c r="I24" s="51"/>
      <c r="J24" s="68"/>
      <c r="K24" s="68"/>
      <c r="L24" s="68"/>
      <c r="M24" s="68"/>
    </row>
    <row r="25" spans="2:13" s="52" customFormat="1">
      <c r="B25" s="64" t="s">
        <v>53</v>
      </c>
      <c r="C25" s="72" t="s">
        <v>54</v>
      </c>
      <c r="D25" s="70">
        <v>20</v>
      </c>
      <c r="E25" s="71">
        <v>375</v>
      </c>
      <c r="F25" s="71">
        <f>E25*D25</f>
        <v>7500</v>
      </c>
      <c r="G25" s="58"/>
      <c r="H25" s="58"/>
      <c r="I25" s="51"/>
      <c r="J25" s="68"/>
      <c r="K25" s="68"/>
      <c r="L25" s="68"/>
      <c r="M25" s="68"/>
    </row>
    <row r="26" spans="2:13" s="52" customFormat="1">
      <c r="B26" s="44">
        <v>3</v>
      </c>
      <c r="C26" s="45" t="s">
        <v>55</v>
      </c>
      <c r="D26" s="46">
        <v>1</v>
      </c>
      <c r="E26" s="48">
        <v>685500</v>
      </c>
      <c r="F26" s="48">
        <f>E26*D26</f>
        <v>685500</v>
      </c>
      <c r="G26" s="49"/>
      <c r="H26" s="49"/>
      <c r="I26" s="50"/>
      <c r="J26" s="68"/>
      <c r="K26" s="68"/>
      <c r="L26" s="68"/>
      <c r="M26" s="68"/>
    </row>
    <row r="27" spans="2:13" s="52" customFormat="1">
      <c r="B27" s="53"/>
      <c r="C27" s="54" t="s">
        <v>25</v>
      </c>
      <c r="D27" s="55"/>
      <c r="E27" s="57">
        <v>0</v>
      </c>
      <c r="F27" s="65"/>
      <c r="G27" s="58"/>
      <c r="H27" s="58"/>
      <c r="I27" s="51"/>
      <c r="J27" s="68"/>
      <c r="K27" s="68"/>
      <c r="L27" s="68"/>
      <c r="M27" s="68"/>
    </row>
    <row r="28" spans="2:13" s="52" customFormat="1">
      <c r="B28" s="64"/>
      <c r="C28" s="59" t="s">
        <v>56</v>
      </c>
      <c r="D28" s="55">
        <v>1</v>
      </c>
      <c r="E28" s="57">
        <v>0</v>
      </c>
      <c r="F28" s="65"/>
      <c r="G28" s="58"/>
      <c r="H28" s="58"/>
      <c r="I28" s="51"/>
      <c r="J28" s="68"/>
      <c r="K28" s="68"/>
      <c r="L28" s="68"/>
      <c r="M28" s="68"/>
    </row>
    <row r="29" spans="2:13" s="52" customFormat="1" ht="15" customHeight="1">
      <c r="B29" s="64"/>
      <c r="C29" s="59" t="s">
        <v>27</v>
      </c>
      <c r="D29" s="55">
        <v>1</v>
      </c>
      <c r="E29" s="57">
        <v>0</v>
      </c>
      <c r="F29" s="65"/>
      <c r="G29" s="58"/>
      <c r="H29" s="58"/>
      <c r="I29" s="51"/>
      <c r="J29" s="68"/>
      <c r="K29" s="68"/>
      <c r="L29" s="68"/>
      <c r="M29" s="68"/>
    </row>
    <row r="30" spans="2:13" s="52" customFormat="1">
      <c r="B30" s="64"/>
      <c r="C30" s="59" t="s">
        <v>57</v>
      </c>
      <c r="D30" s="55">
        <v>1</v>
      </c>
      <c r="E30" s="57">
        <v>0</v>
      </c>
      <c r="F30" s="65"/>
      <c r="G30" s="58"/>
      <c r="H30" s="58"/>
      <c r="I30" s="51"/>
      <c r="J30" s="68"/>
      <c r="K30" s="68"/>
      <c r="L30" s="68"/>
      <c r="M30" s="68"/>
    </row>
    <row r="31" spans="2:13" s="52" customFormat="1">
      <c r="B31" s="64"/>
      <c r="C31" s="59" t="s">
        <v>29</v>
      </c>
      <c r="D31" s="55">
        <v>1</v>
      </c>
      <c r="E31" s="57">
        <v>0</v>
      </c>
      <c r="F31" s="65"/>
      <c r="G31" s="58"/>
      <c r="H31" s="58"/>
      <c r="I31" s="51"/>
      <c r="J31" s="68"/>
      <c r="K31" s="68"/>
      <c r="L31" s="68"/>
      <c r="M31" s="68"/>
    </row>
    <row r="32" spans="2:13" s="52" customFormat="1">
      <c r="B32" s="64"/>
      <c r="C32" s="59" t="s">
        <v>30</v>
      </c>
      <c r="D32" s="55"/>
      <c r="E32" s="57">
        <v>0</v>
      </c>
      <c r="F32" s="65"/>
      <c r="G32" s="58"/>
      <c r="H32" s="58"/>
      <c r="I32" s="51"/>
      <c r="J32" s="68"/>
      <c r="K32" s="68"/>
      <c r="L32" s="68"/>
      <c r="M32" s="68"/>
    </row>
    <row r="33" spans="2:13" s="52" customFormat="1">
      <c r="B33" s="64"/>
      <c r="C33" s="59" t="s">
        <v>31</v>
      </c>
      <c r="D33" s="55">
        <v>1</v>
      </c>
      <c r="E33" s="57">
        <v>0</v>
      </c>
      <c r="F33" s="65"/>
      <c r="G33" s="58"/>
      <c r="H33" s="58"/>
      <c r="I33" s="51"/>
      <c r="J33" s="68"/>
      <c r="K33" s="68"/>
      <c r="L33" s="68"/>
      <c r="M33" s="68"/>
    </row>
    <row r="34" spans="2:13" s="52" customFormat="1" ht="25.5">
      <c r="B34" s="44">
        <v>4</v>
      </c>
      <c r="C34" s="45" t="s">
        <v>58</v>
      </c>
      <c r="D34" s="46">
        <f>D26</f>
        <v>1</v>
      </c>
      <c r="E34" s="48">
        <v>392850</v>
      </c>
      <c r="F34" s="48">
        <f>E34*D34</f>
        <v>392850</v>
      </c>
      <c r="G34" s="49"/>
      <c r="H34" s="49"/>
      <c r="I34" s="50"/>
      <c r="J34" s="68"/>
      <c r="K34" s="68"/>
      <c r="L34" s="68"/>
      <c r="M34" s="68"/>
    </row>
    <row r="35" spans="2:13" s="52" customFormat="1">
      <c r="B35" s="73"/>
      <c r="C35" s="54" t="s">
        <v>25</v>
      </c>
      <c r="D35" s="55"/>
      <c r="E35" s="74">
        <v>0</v>
      </c>
      <c r="F35" s="57"/>
      <c r="G35" s="58"/>
      <c r="H35" s="58"/>
      <c r="I35" s="51"/>
      <c r="J35" s="68"/>
      <c r="K35" s="68"/>
      <c r="L35" s="68"/>
      <c r="M35" s="68"/>
    </row>
    <row r="36" spans="2:13" s="52" customFormat="1">
      <c r="B36" s="64" t="s">
        <v>59</v>
      </c>
      <c r="C36" s="59" t="s">
        <v>60</v>
      </c>
      <c r="D36" s="55">
        <v>1</v>
      </c>
      <c r="E36" s="57">
        <v>30000</v>
      </c>
      <c r="F36" s="65">
        <f>E36*D36</f>
        <v>30000</v>
      </c>
      <c r="G36" s="66"/>
      <c r="H36" s="66"/>
      <c r="I36" s="67"/>
      <c r="J36" s="68"/>
      <c r="K36" s="68"/>
      <c r="L36" s="68"/>
      <c r="M36" s="68"/>
    </row>
    <row r="37" spans="2:13" s="52" customFormat="1">
      <c r="B37" s="64" t="s">
        <v>61</v>
      </c>
      <c r="C37" s="59" t="s">
        <v>38</v>
      </c>
      <c r="D37" s="55">
        <v>1</v>
      </c>
      <c r="E37" s="57">
        <v>52200</v>
      </c>
      <c r="F37" s="65">
        <f t="shared" ref="F37:F45" si="1">E37*D37</f>
        <v>52200</v>
      </c>
      <c r="G37" s="66"/>
      <c r="H37" s="66"/>
      <c r="I37" s="67"/>
      <c r="J37" s="68"/>
      <c r="K37" s="68"/>
      <c r="L37" s="68"/>
      <c r="M37" s="68"/>
    </row>
    <row r="38" spans="2:13" s="52" customFormat="1">
      <c r="B38" s="64" t="s">
        <v>62</v>
      </c>
      <c r="C38" s="59" t="s">
        <v>40</v>
      </c>
      <c r="D38" s="55">
        <v>1</v>
      </c>
      <c r="E38" s="57">
        <v>67500</v>
      </c>
      <c r="F38" s="65">
        <f t="shared" si="1"/>
        <v>67500</v>
      </c>
      <c r="G38" s="58"/>
      <c r="H38" s="58"/>
      <c r="I38" s="51"/>
      <c r="J38" s="68"/>
      <c r="K38" s="68"/>
      <c r="L38" s="68"/>
      <c r="M38" s="68"/>
    </row>
    <row r="39" spans="2:13" s="52" customFormat="1">
      <c r="B39" s="64" t="s">
        <v>63</v>
      </c>
      <c r="C39" s="59" t="s">
        <v>64</v>
      </c>
      <c r="D39" s="55">
        <v>1</v>
      </c>
      <c r="E39" s="57">
        <v>22500</v>
      </c>
      <c r="F39" s="65">
        <f t="shared" si="1"/>
        <v>22500</v>
      </c>
      <c r="G39" s="58"/>
      <c r="H39" s="58"/>
      <c r="I39" s="51"/>
      <c r="J39" s="68"/>
      <c r="K39" s="68"/>
      <c r="L39" s="68"/>
      <c r="M39" s="68"/>
    </row>
    <row r="40" spans="2:13" s="52" customFormat="1" ht="25.5">
      <c r="B40" s="64" t="s">
        <v>65</v>
      </c>
      <c r="C40" s="59" t="s">
        <v>44</v>
      </c>
      <c r="D40" s="55">
        <v>1</v>
      </c>
      <c r="E40" s="57">
        <v>65550</v>
      </c>
      <c r="F40" s="65">
        <f t="shared" si="1"/>
        <v>65550</v>
      </c>
      <c r="G40" s="58"/>
      <c r="H40" s="58"/>
      <c r="I40" s="51"/>
      <c r="J40" s="68"/>
      <c r="K40" s="68"/>
      <c r="L40" s="68"/>
      <c r="M40" s="68"/>
    </row>
    <row r="41" spans="2:13" s="52" customFormat="1">
      <c r="B41" s="64" t="s">
        <v>66</v>
      </c>
      <c r="C41" s="59" t="s">
        <v>46</v>
      </c>
      <c r="D41" s="55">
        <v>1</v>
      </c>
      <c r="E41" s="57">
        <v>30000</v>
      </c>
      <c r="F41" s="65">
        <f t="shared" si="1"/>
        <v>30000</v>
      </c>
      <c r="G41" s="58"/>
      <c r="H41" s="58"/>
      <c r="I41" s="51"/>
      <c r="J41" s="68"/>
      <c r="K41" s="68"/>
      <c r="L41" s="68"/>
      <c r="M41" s="68"/>
    </row>
    <row r="42" spans="2:13" s="52" customFormat="1">
      <c r="B42" s="64" t="s">
        <v>67</v>
      </c>
      <c r="C42" s="59" t="s">
        <v>48</v>
      </c>
      <c r="D42" s="55">
        <v>1</v>
      </c>
      <c r="E42" s="57">
        <v>60000</v>
      </c>
      <c r="F42" s="65">
        <f t="shared" si="1"/>
        <v>60000</v>
      </c>
      <c r="G42" s="58"/>
      <c r="H42" s="58"/>
      <c r="I42" s="51"/>
      <c r="J42" s="68"/>
      <c r="K42" s="68"/>
      <c r="L42" s="68"/>
      <c r="M42" s="68"/>
    </row>
    <row r="43" spans="2:13" s="52" customFormat="1">
      <c r="B43" s="64" t="s">
        <v>68</v>
      </c>
      <c r="C43" s="59" t="s">
        <v>50</v>
      </c>
      <c r="D43" s="55">
        <v>1</v>
      </c>
      <c r="E43" s="57">
        <v>52500</v>
      </c>
      <c r="F43" s="65">
        <f t="shared" si="1"/>
        <v>52500</v>
      </c>
      <c r="G43" s="58"/>
      <c r="H43" s="58"/>
      <c r="I43" s="51"/>
      <c r="J43" s="68"/>
      <c r="K43" s="68"/>
      <c r="L43" s="68"/>
      <c r="M43" s="68"/>
    </row>
    <row r="44" spans="2:13" s="52" customFormat="1">
      <c r="B44" s="64" t="s">
        <v>69</v>
      </c>
      <c r="C44" s="69" t="s">
        <v>52</v>
      </c>
      <c r="D44" s="75">
        <v>1</v>
      </c>
      <c r="E44" s="71">
        <v>5100</v>
      </c>
      <c r="F44" s="65">
        <f t="shared" si="1"/>
        <v>5100</v>
      </c>
      <c r="G44" s="58"/>
      <c r="H44" s="58"/>
      <c r="I44" s="51"/>
      <c r="J44" s="68"/>
      <c r="K44" s="68"/>
      <c r="L44" s="68"/>
      <c r="M44" s="68"/>
    </row>
    <row r="45" spans="2:13" s="52" customFormat="1">
      <c r="B45" s="64" t="s">
        <v>70</v>
      </c>
      <c r="C45" s="72" t="s">
        <v>71</v>
      </c>
      <c r="D45" s="75">
        <v>20</v>
      </c>
      <c r="E45" s="71">
        <v>375</v>
      </c>
      <c r="F45" s="65">
        <f t="shared" si="1"/>
        <v>7500</v>
      </c>
      <c r="G45" s="58"/>
      <c r="H45" s="58"/>
      <c r="I45" s="51"/>
      <c r="J45" s="68"/>
      <c r="K45" s="68"/>
      <c r="L45" s="68"/>
      <c r="M45" s="68"/>
    </row>
    <row r="46" spans="2:13" s="52" customFormat="1">
      <c r="B46" s="44">
        <v>5</v>
      </c>
      <c r="C46" s="45" t="s">
        <v>72</v>
      </c>
      <c r="D46" s="46">
        <f>D5+D26+D56+D66</f>
        <v>4</v>
      </c>
      <c r="E46" s="48">
        <v>34650</v>
      </c>
      <c r="F46" s="48">
        <f>E46*D46</f>
        <v>138600</v>
      </c>
      <c r="H46" s="68"/>
      <c r="I46" s="68"/>
      <c r="J46" s="68"/>
      <c r="K46" s="68"/>
      <c r="L46" s="68"/>
      <c r="M46" s="68"/>
    </row>
    <row r="47" spans="2:13" s="52" customFormat="1">
      <c r="B47" s="73"/>
      <c r="C47" s="54" t="s">
        <v>25</v>
      </c>
      <c r="D47" s="55"/>
      <c r="E47" s="74">
        <v>0</v>
      </c>
      <c r="F47" s="57"/>
      <c r="H47" s="68"/>
      <c r="I47" s="68"/>
      <c r="J47" s="68"/>
      <c r="K47" s="68"/>
      <c r="L47" s="68"/>
      <c r="M47" s="68"/>
    </row>
    <row r="48" spans="2:13" s="52" customFormat="1">
      <c r="B48" s="64" t="s">
        <v>73</v>
      </c>
      <c r="C48" s="59" t="s">
        <v>74</v>
      </c>
      <c r="D48" s="55">
        <v>1</v>
      </c>
      <c r="E48" s="57">
        <v>0</v>
      </c>
      <c r="F48" s="65"/>
      <c r="H48" s="68"/>
      <c r="I48" s="68"/>
      <c r="J48" s="68"/>
      <c r="K48" s="68"/>
      <c r="L48" s="68"/>
      <c r="M48" s="68"/>
    </row>
    <row r="49" spans="2:13" s="52" customFormat="1">
      <c r="B49" s="64" t="s">
        <v>75</v>
      </c>
      <c r="C49" s="59" t="s">
        <v>76</v>
      </c>
      <c r="D49" s="55">
        <v>1</v>
      </c>
      <c r="E49" s="57">
        <v>0</v>
      </c>
      <c r="F49" s="65"/>
      <c r="H49" s="68"/>
      <c r="I49" s="68"/>
      <c r="J49" s="68"/>
      <c r="K49" s="68"/>
      <c r="L49" s="68"/>
      <c r="M49" s="68"/>
    </row>
    <row r="50" spans="2:13" s="52" customFormat="1">
      <c r="B50" s="64"/>
      <c r="C50" s="59" t="s">
        <v>77</v>
      </c>
      <c r="D50" s="55"/>
      <c r="E50" s="57">
        <v>0</v>
      </c>
      <c r="F50" s="65"/>
      <c r="H50" s="68"/>
      <c r="I50" s="68"/>
      <c r="J50" s="68"/>
      <c r="K50" s="68"/>
      <c r="L50" s="68"/>
      <c r="M50" s="68"/>
    </row>
    <row r="51" spans="2:13" s="52" customFormat="1">
      <c r="B51" s="64"/>
      <c r="C51" s="59" t="s">
        <v>78</v>
      </c>
      <c r="D51" s="55">
        <v>1</v>
      </c>
      <c r="E51" s="57">
        <v>0</v>
      </c>
      <c r="F51" s="65"/>
      <c r="H51" s="68"/>
      <c r="I51" s="68"/>
      <c r="J51" s="68"/>
      <c r="K51" s="68"/>
      <c r="L51" s="68"/>
      <c r="M51" s="68"/>
    </row>
    <row r="52" spans="2:13" s="52" customFormat="1">
      <c r="B52" s="64"/>
      <c r="C52" s="59" t="s">
        <v>79</v>
      </c>
      <c r="D52" s="55">
        <v>1</v>
      </c>
      <c r="E52" s="57">
        <v>0</v>
      </c>
      <c r="F52" s="65"/>
      <c r="H52" s="68"/>
      <c r="I52" s="68"/>
      <c r="J52" s="68"/>
      <c r="K52" s="68"/>
      <c r="L52" s="68"/>
      <c r="M52" s="68"/>
    </row>
    <row r="53" spans="2:13" s="52" customFormat="1">
      <c r="B53" s="64"/>
      <c r="C53" s="59" t="s">
        <v>80</v>
      </c>
      <c r="D53" s="55">
        <v>1</v>
      </c>
      <c r="E53" s="57">
        <v>0</v>
      </c>
      <c r="F53" s="65"/>
      <c r="H53" s="68"/>
      <c r="I53" s="68"/>
      <c r="J53" s="68"/>
      <c r="K53" s="68"/>
      <c r="L53" s="68"/>
      <c r="M53" s="68"/>
    </row>
    <row r="54" spans="2:13" s="52" customFormat="1">
      <c r="B54" s="64"/>
      <c r="C54" s="59" t="s">
        <v>81</v>
      </c>
      <c r="D54" s="55">
        <v>1</v>
      </c>
      <c r="E54" s="57">
        <v>0</v>
      </c>
      <c r="F54" s="65"/>
      <c r="H54" s="76"/>
      <c r="I54" s="76"/>
      <c r="J54" s="76"/>
      <c r="K54" s="76"/>
      <c r="L54" s="76"/>
      <c r="M54" s="76"/>
    </row>
    <row r="55" spans="2:13" s="52" customFormat="1">
      <c r="B55" s="64" t="s">
        <v>82</v>
      </c>
      <c r="C55" s="59" t="s">
        <v>83</v>
      </c>
      <c r="D55" s="55">
        <v>1</v>
      </c>
      <c r="E55" s="57">
        <v>0</v>
      </c>
      <c r="F55" s="65"/>
      <c r="H55" s="68"/>
      <c r="I55" s="68"/>
      <c r="J55" s="68"/>
      <c r="K55" s="68"/>
      <c r="L55" s="68"/>
      <c r="M55" s="68"/>
    </row>
    <row r="56" spans="2:13" s="52" customFormat="1" ht="13.5" customHeight="1">
      <c r="B56" s="77" t="s">
        <v>8</v>
      </c>
      <c r="C56" s="78" t="s">
        <v>84</v>
      </c>
      <c r="D56" s="79">
        <v>1</v>
      </c>
      <c r="E56" s="80">
        <v>193500</v>
      </c>
      <c r="F56" s="81">
        <f>E56*D56</f>
        <v>193500</v>
      </c>
      <c r="H56" s="68"/>
      <c r="I56" s="68"/>
      <c r="J56" s="68"/>
      <c r="K56" s="68"/>
      <c r="L56" s="68"/>
      <c r="M56" s="68"/>
    </row>
    <row r="57" spans="2:13" s="52" customFormat="1">
      <c r="B57" s="53"/>
      <c r="C57" s="82" t="s">
        <v>25</v>
      </c>
      <c r="D57" s="55"/>
      <c r="E57" s="57">
        <v>0</v>
      </c>
      <c r="F57" s="65"/>
      <c r="H57" s="68"/>
      <c r="I57" s="68"/>
      <c r="J57" s="68"/>
      <c r="K57" s="68"/>
      <c r="L57" s="68"/>
      <c r="M57" s="68"/>
    </row>
    <row r="58" spans="2:13" s="52" customFormat="1">
      <c r="B58" s="64"/>
      <c r="C58" s="83" t="s">
        <v>85</v>
      </c>
      <c r="D58" s="55">
        <v>1</v>
      </c>
      <c r="E58" s="57">
        <v>0</v>
      </c>
      <c r="F58" s="65"/>
      <c r="H58" s="68"/>
      <c r="I58" s="68"/>
      <c r="J58" s="68"/>
      <c r="K58" s="68"/>
      <c r="L58" s="68"/>
      <c r="M58" s="68"/>
    </row>
    <row r="59" spans="2:13" s="52" customFormat="1">
      <c r="B59" s="64"/>
      <c r="C59" s="83" t="s">
        <v>86</v>
      </c>
      <c r="D59" s="55">
        <v>1</v>
      </c>
      <c r="E59" s="57">
        <v>0</v>
      </c>
      <c r="F59" s="65"/>
      <c r="H59" s="68"/>
      <c r="I59" s="68"/>
      <c r="J59" s="68"/>
      <c r="K59" s="68"/>
      <c r="L59" s="68"/>
      <c r="M59" s="68"/>
    </row>
    <row r="60" spans="2:13" s="52" customFormat="1">
      <c r="B60" s="64"/>
      <c r="C60" s="83" t="s">
        <v>29</v>
      </c>
      <c r="D60" s="55">
        <v>1</v>
      </c>
      <c r="E60" s="57">
        <v>0</v>
      </c>
      <c r="F60" s="65"/>
      <c r="H60" s="68"/>
      <c r="I60" s="68"/>
      <c r="J60" s="68"/>
      <c r="K60" s="68"/>
      <c r="L60" s="68"/>
      <c r="M60" s="68"/>
    </row>
    <row r="61" spans="2:13" s="52" customFormat="1" ht="25.5">
      <c r="B61" s="77" t="s">
        <v>87</v>
      </c>
      <c r="C61" s="78" t="s">
        <v>88</v>
      </c>
      <c r="D61" s="79">
        <v>1</v>
      </c>
      <c r="E61" s="80">
        <v>105000</v>
      </c>
      <c r="F61" s="81">
        <f>E61*D61</f>
        <v>105000</v>
      </c>
      <c r="H61" s="68"/>
      <c r="I61" s="68"/>
      <c r="J61" s="68"/>
      <c r="K61" s="68"/>
      <c r="L61" s="68"/>
      <c r="M61" s="68"/>
    </row>
    <row r="62" spans="2:13" s="52" customFormat="1">
      <c r="B62" s="53"/>
      <c r="C62" s="82" t="s">
        <v>25</v>
      </c>
      <c r="D62" s="55"/>
      <c r="E62" s="57">
        <v>0</v>
      </c>
      <c r="F62" s="65"/>
      <c r="H62" s="68"/>
      <c r="I62" s="68"/>
      <c r="J62" s="68"/>
      <c r="K62" s="68"/>
      <c r="L62" s="68"/>
      <c r="M62" s="68"/>
    </row>
    <row r="63" spans="2:13" s="52" customFormat="1">
      <c r="B63" s="64" t="s">
        <v>89</v>
      </c>
      <c r="C63" s="84" t="s">
        <v>90</v>
      </c>
      <c r="D63" s="55">
        <v>1</v>
      </c>
      <c r="E63" s="57">
        <v>52500</v>
      </c>
      <c r="F63" s="65">
        <f>E63*D63</f>
        <v>52500</v>
      </c>
      <c r="H63" s="68"/>
      <c r="I63" s="68"/>
      <c r="J63" s="68"/>
      <c r="K63" s="68"/>
      <c r="L63" s="68"/>
      <c r="M63" s="68"/>
    </row>
    <row r="64" spans="2:13" s="52" customFormat="1">
      <c r="B64" s="64" t="s">
        <v>91</v>
      </c>
      <c r="C64" s="84" t="s">
        <v>48</v>
      </c>
      <c r="D64" s="55">
        <v>1</v>
      </c>
      <c r="E64" s="57">
        <v>45000</v>
      </c>
      <c r="F64" s="65">
        <f>E64*D64</f>
        <v>45000</v>
      </c>
      <c r="H64" s="68"/>
      <c r="I64" s="68"/>
      <c r="J64" s="68"/>
      <c r="K64" s="68"/>
      <c r="L64" s="68"/>
      <c r="M64" s="68"/>
    </row>
    <row r="65" spans="2:13" s="52" customFormat="1">
      <c r="B65" s="64" t="s">
        <v>92</v>
      </c>
      <c r="C65" s="84" t="s">
        <v>93</v>
      </c>
      <c r="D65" s="55">
        <v>20</v>
      </c>
      <c r="E65" s="57">
        <v>375</v>
      </c>
      <c r="F65" s="65">
        <f>E65*D65</f>
        <v>7500</v>
      </c>
      <c r="H65" s="68"/>
      <c r="I65" s="68"/>
      <c r="J65" s="68"/>
      <c r="K65" s="68"/>
      <c r="L65" s="68"/>
      <c r="M65" s="68"/>
    </row>
    <row r="66" spans="2:13" s="52" customFormat="1">
      <c r="B66" s="77" t="s">
        <v>94</v>
      </c>
      <c r="C66" s="78" t="s">
        <v>95</v>
      </c>
      <c r="D66" s="79">
        <v>1</v>
      </c>
      <c r="E66" s="80">
        <v>225000</v>
      </c>
      <c r="F66" s="81">
        <f>E66*D66</f>
        <v>225000</v>
      </c>
      <c r="H66" s="68"/>
      <c r="I66" s="68"/>
      <c r="J66" s="68"/>
      <c r="K66" s="68"/>
      <c r="L66" s="68"/>
      <c r="M66" s="68"/>
    </row>
    <row r="67" spans="2:13" s="52" customFormat="1">
      <c r="B67" s="53"/>
      <c r="C67" s="82" t="s">
        <v>25</v>
      </c>
      <c r="D67" s="55"/>
      <c r="E67" s="57">
        <v>0</v>
      </c>
      <c r="F67" s="65"/>
      <c r="H67" s="68"/>
      <c r="I67" s="68"/>
      <c r="J67" s="68"/>
      <c r="K67" s="68"/>
      <c r="L67" s="68"/>
      <c r="M67" s="68"/>
    </row>
    <row r="68" spans="2:13" s="52" customFormat="1">
      <c r="B68" s="53"/>
      <c r="C68" s="83" t="s">
        <v>96</v>
      </c>
      <c r="D68" s="55">
        <v>1</v>
      </c>
      <c r="E68" s="57">
        <v>0</v>
      </c>
      <c r="F68" s="65"/>
      <c r="H68" s="68"/>
      <c r="I68" s="68"/>
      <c r="J68" s="68"/>
      <c r="K68" s="68"/>
      <c r="L68" s="68"/>
      <c r="M68" s="68"/>
    </row>
    <row r="69" spans="2:13" s="52" customFormat="1">
      <c r="B69" s="53"/>
      <c r="C69" s="83" t="s">
        <v>97</v>
      </c>
      <c r="D69" s="55">
        <v>1</v>
      </c>
      <c r="E69" s="57">
        <v>0</v>
      </c>
      <c r="F69" s="65"/>
      <c r="H69" s="68"/>
      <c r="I69" s="68"/>
      <c r="J69" s="68"/>
      <c r="K69" s="68"/>
      <c r="L69" s="68"/>
      <c r="M69" s="68"/>
    </row>
    <row r="70" spans="2:13" s="52" customFormat="1">
      <c r="B70" s="53"/>
      <c r="C70" s="83" t="s">
        <v>29</v>
      </c>
      <c r="D70" s="55">
        <v>1</v>
      </c>
      <c r="E70" s="57">
        <v>0</v>
      </c>
      <c r="F70" s="65"/>
      <c r="H70" s="68"/>
      <c r="I70" s="68"/>
      <c r="J70" s="68"/>
      <c r="K70" s="68"/>
      <c r="L70" s="68"/>
      <c r="M70" s="68"/>
    </row>
    <row r="71" spans="2:13" s="52" customFormat="1" ht="25.5">
      <c r="B71" s="77" t="s">
        <v>98</v>
      </c>
      <c r="C71" s="78" t="s">
        <v>99</v>
      </c>
      <c r="D71" s="79">
        <v>1</v>
      </c>
      <c r="E71" s="80">
        <v>101250</v>
      </c>
      <c r="F71" s="81">
        <f>E71*D71</f>
        <v>101250</v>
      </c>
      <c r="H71" s="68"/>
      <c r="I71" s="68"/>
      <c r="J71" s="68"/>
      <c r="K71" s="68"/>
      <c r="L71" s="68"/>
      <c r="M71" s="68"/>
    </row>
    <row r="72" spans="2:13" s="52" customFormat="1">
      <c r="B72" s="53"/>
      <c r="C72" s="82" t="s">
        <v>25</v>
      </c>
      <c r="D72" s="55"/>
      <c r="E72" s="57">
        <v>0</v>
      </c>
      <c r="F72" s="65"/>
      <c r="H72" s="68"/>
      <c r="I72" s="68"/>
      <c r="J72" s="68"/>
      <c r="K72" s="68"/>
      <c r="L72" s="68"/>
      <c r="M72" s="68"/>
    </row>
    <row r="73" spans="2:13" s="52" customFormat="1" ht="15.75" customHeight="1">
      <c r="B73" s="64" t="s">
        <v>100</v>
      </c>
      <c r="C73" s="84" t="s">
        <v>101</v>
      </c>
      <c r="D73" s="55">
        <v>1</v>
      </c>
      <c r="E73" s="57">
        <v>52500</v>
      </c>
      <c r="F73" s="65">
        <f>E73*D73</f>
        <v>52500</v>
      </c>
      <c r="H73" s="68"/>
      <c r="I73" s="68"/>
      <c r="J73" s="68"/>
      <c r="K73" s="68"/>
      <c r="L73" s="68"/>
      <c r="M73" s="68"/>
    </row>
    <row r="74" spans="2:13" s="52" customFormat="1">
      <c r="B74" s="64" t="s">
        <v>102</v>
      </c>
      <c r="C74" s="84" t="s">
        <v>48</v>
      </c>
      <c r="D74" s="55">
        <v>1</v>
      </c>
      <c r="E74" s="57">
        <v>45000</v>
      </c>
      <c r="F74" s="65">
        <f>E74*D74</f>
        <v>45000</v>
      </c>
      <c r="H74" s="68"/>
      <c r="I74" s="68"/>
      <c r="J74" s="68"/>
      <c r="K74" s="68"/>
      <c r="L74" s="68"/>
      <c r="M74" s="68"/>
    </row>
    <row r="75" spans="2:13" s="52" customFormat="1">
      <c r="B75" s="64" t="s">
        <v>103</v>
      </c>
      <c r="C75" s="84" t="s">
        <v>104</v>
      </c>
      <c r="D75" s="55">
        <v>10</v>
      </c>
      <c r="E75" s="57">
        <v>375</v>
      </c>
      <c r="F75" s="65">
        <f>E75*D75</f>
        <v>3750</v>
      </c>
      <c r="H75" s="68"/>
      <c r="I75" s="68"/>
      <c r="J75" s="68"/>
      <c r="K75" s="68"/>
      <c r="L75" s="68"/>
      <c r="M75" s="68"/>
    </row>
    <row r="76" spans="2:13" s="52" customFormat="1" ht="38.25">
      <c r="B76" s="77" t="s">
        <v>105</v>
      </c>
      <c r="C76" s="78" t="s">
        <v>106</v>
      </c>
      <c r="D76" s="79">
        <v>1</v>
      </c>
      <c r="E76" s="80">
        <v>457500</v>
      </c>
      <c r="F76" s="81">
        <f>E76*D76</f>
        <v>457500</v>
      </c>
      <c r="G76" s="66"/>
      <c r="H76" s="66"/>
      <c r="I76" s="66"/>
      <c r="J76" s="68"/>
      <c r="K76" s="68"/>
      <c r="L76" s="68"/>
      <c r="M76" s="68"/>
    </row>
    <row r="77" spans="2:13" s="52" customFormat="1">
      <c r="B77" s="53"/>
      <c r="C77" s="84" t="s">
        <v>25</v>
      </c>
      <c r="D77" s="55"/>
      <c r="E77" s="57">
        <v>0</v>
      </c>
      <c r="F77" s="65"/>
      <c r="G77" s="66"/>
      <c r="H77" s="66"/>
      <c r="I77" s="66"/>
      <c r="J77" s="85"/>
      <c r="K77" s="85"/>
      <c r="L77" s="85"/>
      <c r="M77" s="85"/>
    </row>
    <row r="78" spans="2:13" s="52" customFormat="1" ht="25.5">
      <c r="B78" s="64"/>
      <c r="C78" s="84" t="s">
        <v>107</v>
      </c>
      <c r="D78" s="55">
        <v>1</v>
      </c>
      <c r="E78" s="57">
        <v>0</v>
      </c>
      <c r="F78" s="65"/>
      <c r="G78" s="66"/>
      <c r="H78" s="66"/>
      <c r="I78" s="66"/>
      <c r="J78" s="85"/>
      <c r="K78" s="85"/>
      <c r="L78" s="85"/>
      <c r="M78" s="85"/>
    </row>
    <row r="79" spans="2:13" s="52" customFormat="1" ht="26.25" customHeight="1">
      <c r="B79" s="64"/>
      <c r="C79" s="84" t="s">
        <v>108</v>
      </c>
      <c r="D79" s="55">
        <v>1</v>
      </c>
      <c r="E79" s="57">
        <v>0</v>
      </c>
      <c r="F79" s="65"/>
      <c r="G79" s="66"/>
      <c r="H79" s="66"/>
      <c r="I79" s="66"/>
      <c r="J79" s="85"/>
      <c r="K79" s="85"/>
      <c r="L79" s="85"/>
      <c r="M79" s="85"/>
    </row>
    <row r="80" spans="2:13" s="52" customFormat="1">
      <c r="B80" s="64"/>
      <c r="C80" s="84" t="s">
        <v>109</v>
      </c>
      <c r="D80" s="55">
        <v>1</v>
      </c>
      <c r="E80" s="57">
        <v>0</v>
      </c>
      <c r="F80" s="65"/>
      <c r="G80" s="66"/>
      <c r="H80" s="66"/>
      <c r="I80" s="66"/>
      <c r="J80" s="85"/>
      <c r="K80" s="85"/>
      <c r="L80" s="85"/>
      <c r="M80" s="85"/>
    </row>
    <row r="81" spans="2:13" s="52" customFormat="1">
      <c r="B81" s="64"/>
      <c r="C81" s="84" t="s">
        <v>110</v>
      </c>
      <c r="D81" s="55">
        <v>1</v>
      </c>
      <c r="E81" s="57">
        <v>0</v>
      </c>
      <c r="F81" s="65"/>
      <c r="G81" s="66"/>
      <c r="H81" s="66"/>
      <c r="I81" s="66"/>
      <c r="J81" s="85"/>
      <c r="K81" s="85"/>
      <c r="L81" s="85"/>
      <c r="M81" s="85"/>
    </row>
    <row r="82" spans="2:13" s="52" customFormat="1">
      <c r="B82" s="64"/>
      <c r="C82" s="84" t="s">
        <v>111</v>
      </c>
      <c r="D82" s="55">
        <v>1</v>
      </c>
      <c r="E82" s="57">
        <v>0</v>
      </c>
      <c r="F82" s="65"/>
      <c r="G82" s="66"/>
      <c r="H82" s="66"/>
      <c r="I82" s="66"/>
      <c r="J82" s="85"/>
      <c r="K82" s="85"/>
      <c r="L82" s="85"/>
      <c r="M82" s="85"/>
    </row>
    <row r="83" spans="2:13" s="52" customFormat="1">
      <c r="B83" s="64"/>
      <c r="C83" s="84" t="s">
        <v>112</v>
      </c>
      <c r="D83" s="55">
        <v>1</v>
      </c>
      <c r="E83" s="57">
        <v>0</v>
      </c>
      <c r="F83" s="65"/>
      <c r="G83" s="66"/>
      <c r="H83" s="66"/>
      <c r="I83" s="66"/>
      <c r="J83" s="85"/>
      <c r="K83" s="85"/>
      <c r="L83" s="85"/>
      <c r="M83" s="85"/>
    </row>
    <row r="84" spans="2:13" s="52" customFormat="1">
      <c r="B84" s="64"/>
      <c r="C84" s="84" t="s">
        <v>113</v>
      </c>
      <c r="D84" s="55">
        <v>1</v>
      </c>
      <c r="E84" s="57">
        <v>0</v>
      </c>
      <c r="F84" s="65"/>
      <c r="G84" s="66"/>
      <c r="H84" s="66"/>
      <c r="I84" s="66"/>
      <c r="J84" s="85"/>
      <c r="K84" s="85"/>
      <c r="L84" s="85"/>
      <c r="M84" s="85"/>
    </row>
    <row r="85" spans="2:13" s="52" customFormat="1">
      <c r="B85" s="64"/>
      <c r="C85" s="84" t="s">
        <v>114</v>
      </c>
      <c r="D85" s="55">
        <v>1</v>
      </c>
      <c r="E85" s="57">
        <v>0</v>
      </c>
      <c r="F85" s="65"/>
      <c r="G85" s="66"/>
      <c r="H85" s="66"/>
      <c r="I85" s="66"/>
      <c r="J85" s="85"/>
      <c r="K85" s="85"/>
      <c r="L85" s="85"/>
      <c r="M85" s="85"/>
    </row>
    <row r="86" spans="2:13" s="52" customFormat="1">
      <c r="B86" s="64"/>
      <c r="C86" s="84" t="s">
        <v>115</v>
      </c>
      <c r="D86" s="55">
        <v>15</v>
      </c>
      <c r="E86" s="57">
        <v>0</v>
      </c>
      <c r="F86" s="65"/>
      <c r="G86" s="66"/>
      <c r="H86" s="66"/>
      <c r="I86" s="66"/>
      <c r="J86" s="85"/>
      <c r="K86" s="85"/>
      <c r="L86" s="85"/>
      <c r="M86" s="85"/>
    </row>
    <row r="87" spans="2:13" s="52" customFormat="1" ht="38.25">
      <c r="B87" s="77" t="s">
        <v>116</v>
      </c>
      <c r="C87" s="78" t="s">
        <v>117</v>
      </c>
      <c r="D87" s="79">
        <v>1</v>
      </c>
      <c r="E87" s="80">
        <v>457500</v>
      </c>
      <c r="F87" s="81">
        <f>E87*D87</f>
        <v>457500</v>
      </c>
      <c r="H87" s="68"/>
      <c r="I87" s="68"/>
      <c r="J87" s="68"/>
      <c r="K87" s="68"/>
      <c r="L87" s="68"/>
      <c r="M87" s="68"/>
    </row>
    <row r="88" spans="2:13" s="52" customFormat="1">
      <c r="B88" s="77"/>
      <c r="C88" s="84" t="s">
        <v>25</v>
      </c>
      <c r="D88" s="79"/>
      <c r="E88" s="80">
        <v>0</v>
      </c>
      <c r="F88" s="81"/>
      <c r="H88" s="68"/>
      <c r="I88" s="68"/>
      <c r="J88" s="68"/>
      <c r="K88" s="68"/>
      <c r="L88" s="68"/>
      <c r="M88" s="68"/>
    </row>
    <row r="89" spans="2:13" s="52" customFormat="1" ht="25.5">
      <c r="B89" s="64"/>
      <c r="C89" s="84" t="s">
        <v>118</v>
      </c>
      <c r="D89" s="55">
        <v>1</v>
      </c>
      <c r="E89" s="80">
        <v>0</v>
      </c>
      <c r="F89" s="81"/>
      <c r="H89" s="68"/>
      <c r="I89" s="68"/>
      <c r="J89" s="68"/>
      <c r="K89" s="68"/>
      <c r="L89" s="68"/>
      <c r="M89" s="68"/>
    </row>
    <row r="90" spans="2:13" s="52" customFormat="1" ht="27" customHeight="1">
      <c r="B90" s="64"/>
      <c r="C90" s="84" t="s">
        <v>119</v>
      </c>
      <c r="D90" s="55">
        <v>1</v>
      </c>
      <c r="E90" s="80">
        <v>0</v>
      </c>
      <c r="F90" s="81"/>
      <c r="H90" s="68"/>
      <c r="I90" s="68"/>
      <c r="J90" s="68"/>
      <c r="K90" s="68"/>
      <c r="L90" s="68"/>
      <c r="M90" s="68"/>
    </row>
    <row r="91" spans="2:13" s="52" customFormat="1">
      <c r="B91" s="64"/>
      <c r="C91" s="84" t="s">
        <v>109</v>
      </c>
      <c r="D91" s="55">
        <v>1</v>
      </c>
      <c r="E91" s="80">
        <v>0</v>
      </c>
      <c r="F91" s="81"/>
      <c r="H91" s="68"/>
      <c r="I91" s="68"/>
      <c r="J91" s="68"/>
      <c r="K91" s="68"/>
      <c r="L91" s="68"/>
      <c r="M91" s="68"/>
    </row>
    <row r="92" spans="2:13" s="52" customFormat="1">
      <c r="B92" s="64"/>
      <c r="C92" s="84" t="s">
        <v>120</v>
      </c>
      <c r="D92" s="55">
        <v>1</v>
      </c>
      <c r="E92" s="80">
        <v>0</v>
      </c>
      <c r="F92" s="81"/>
      <c r="H92" s="68"/>
      <c r="I92" s="68"/>
      <c r="J92" s="68"/>
      <c r="K92" s="68"/>
      <c r="L92" s="68"/>
      <c r="M92" s="68"/>
    </row>
    <row r="93" spans="2:13" s="52" customFormat="1">
      <c r="B93" s="64"/>
      <c r="C93" s="84" t="s">
        <v>121</v>
      </c>
      <c r="D93" s="55">
        <v>1</v>
      </c>
      <c r="E93" s="80">
        <v>0</v>
      </c>
      <c r="F93" s="81"/>
      <c r="H93" s="68"/>
      <c r="I93" s="68"/>
      <c r="J93" s="68"/>
      <c r="K93" s="68"/>
      <c r="L93" s="68"/>
      <c r="M93" s="68"/>
    </row>
    <row r="94" spans="2:13" s="52" customFormat="1">
      <c r="B94" s="64"/>
      <c r="C94" s="84" t="s">
        <v>122</v>
      </c>
      <c r="D94" s="55">
        <v>1</v>
      </c>
      <c r="E94" s="80">
        <v>0</v>
      </c>
      <c r="F94" s="81"/>
      <c r="H94" s="68"/>
      <c r="I94" s="68"/>
      <c r="J94" s="68"/>
      <c r="K94" s="68"/>
      <c r="L94" s="68"/>
      <c r="M94" s="68"/>
    </row>
    <row r="95" spans="2:13" s="52" customFormat="1">
      <c r="B95" s="64"/>
      <c r="C95" s="84" t="s">
        <v>123</v>
      </c>
      <c r="D95" s="55">
        <v>1</v>
      </c>
      <c r="E95" s="80">
        <v>0</v>
      </c>
      <c r="F95" s="81"/>
      <c r="H95" s="68"/>
      <c r="I95" s="68"/>
      <c r="J95" s="68"/>
      <c r="K95" s="68"/>
      <c r="L95" s="68"/>
      <c r="M95" s="68"/>
    </row>
    <row r="96" spans="2:13" s="52" customFormat="1">
      <c r="B96" s="64"/>
      <c r="C96" s="84" t="s">
        <v>124</v>
      </c>
      <c r="D96" s="55">
        <v>1</v>
      </c>
      <c r="E96" s="80">
        <v>0</v>
      </c>
      <c r="F96" s="81"/>
      <c r="H96" s="68"/>
      <c r="I96" s="68"/>
      <c r="J96" s="68"/>
      <c r="K96" s="68"/>
      <c r="L96" s="68"/>
      <c r="M96" s="68"/>
    </row>
    <row r="97" spans="2:13" s="52" customFormat="1" ht="25.5">
      <c r="B97" s="64"/>
      <c r="C97" s="84" t="s">
        <v>125</v>
      </c>
      <c r="D97" s="55">
        <v>1</v>
      </c>
      <c r="E97" s="80">
        <v>0</v>
      </c>
      <c r="F97" s="81"/>
      <c r="H97" s="68"/>
      <c r="I97" s="68"/>
      <c r="J97" s="68"/>
      <c r="K97" s="68"/>
      <c r="L97" s="68"/>
      <c r="M97" s="68"/>
    </row>
    <row r="98" spans="2:13" s="52" customFormat="1">
      <c r="B98" s="77" t="s">
        <v>126</v>
      </c>
      <c r="C98" s="78" t="s">
        <v>127</v>
      </c>
      <c r="D98" s="79">
        <v>1</v>
      </c>
      <c r="E98" s="80">
        <v>7500</v>
      </c>
      <c r="F98" s="81">
        <f t="shared" ref="F98:F100" si="2">E98*D98</f>
        <v>7500</v>
      </c>
      <c r="H98" s="68"/>
      <c r="I98" s="68"/>
      <c r="J98" s="68"/>
      <c r="K98" s="68"/>
      <c r="L98" s="68"/>
      <c r="M98" s="68"/>
    </row>
    <row r="99" spans="2:13" s="52" customFormat="1" ht="25.5">
      <c r="B99" s="64" t="s">
        <v>128</v>
      </c>
      <c r="C99" s="84" t="s">
        <v>129</v>
      </c>
      <c r="D99" s="55">
        <v>1</v>
      </c>
      <c r="E99" s="57">
        <v>3750</v>
      </c>
      <c r="F99" s="65">
        <f t="shared" si="2"/>
        <v>3750</v>
      </c>
      <c r="H99" s="68"/>
      <c r="I99" s="68"/>
      <c r="J99" s="68"/>
      <c r="K99" s="68"/>
      <c r="L99" s="68"/>
      <c r="M99" s="68"/>
    </row>
    <row r="100" spans="2:13" s="52" customFormat="1" ht="25.5">
      <c r="B100" s="64" t="s">
        <v>130</v>
      </c>
      <c r="C100" s="84" t="s">
        <v>131</v>
      </c>
      <c r="D100" s="55">
        <v>1</v>
      </c>
      <c r="E100" s="57">
        <v>3750</v>
      </c>
      <c r="F100" s="65">
        <f t="shared" si="2"/>
        <v>3750</v>
      </c>
      <c r="H100" s="68"/>
      <c r="I100" s="68"/>
      <c r="J100" s="68"/>
      <c r="K100" s="68"/>
      <c r="L100" s="68"/>
      <c r="M100" s="68"/>
    </row>
    <row r="101" spans="2:13" s="52" customFormat="1">
      <c r="B101" s="77" t="s">
        <v>132</v>
      </c>
      <c r="C101" s="78" t="s">
        <v>133</v>
      </c>
      <c r="D101" s="79">
        <v>1</v>
      </c>
      <c r="E101" s="80">
        <v>130680</v>
      </c>
      <c r="F101" s="81">
        <f>E101*D101</f>
        <v>130680</v>
      </c>
      <c r="H101" s="68"/>
      <c r="I101" s="68"/>
      <c r="J101" s="68"/>
      <c r="K101" s="68"/>
      <c r="L101" s="68"/>
      <c r="M101" s="68"/>
    </row>
    <row r="102" spans="2:13" s="52" customFormat="1">
      <c r="B102" s="53"/>
      <c r="C102" s="82" t="s">
        <v>25</v>
      </c>
      <c r="D102" s="55"/>
      <c r="E102" s="57">
        <v>0</v>
      </c>
      <c r="F102" s="65"/>
      <c r="H102" s="68"/>
      <c r="I102" s="68"/>
      <c r="J102" s="68"/>
      <c r="K102" s="68"/>
      <c r="L102" s="68"/>
      <c r="M102" s="68"/>
    </row>
    <row r="103" spans="2:13" s="52" customFormat="1">
      <c r="B103" s="53"/>
      <c r="C103" s="84" t="s">
        <v>134</v>
      </c>
      <c r="D103" s="55">
        <v>1</v>
      </c>
      <c r="E103" s="57">
        <v>0</v>
      </c>
      <c r="F103" s="65"/>
      <c r="H103" s="68"/>
      <c r="I103" s="68"/>
      <c r="J103" s="68"/>
      <c r="K103" s="68"/>
      <c r="L103" s="68"/>
      <c r="M103" s="68"/>
    </row>
    <row r="104" spans="2:13" s="52" customFormat="1">
      <c r="B104" s="53"/>
      <c r="C104" s="84" t="s">
        <v>135</v>
      </c>
      <c r="D104" s="55">
        <v>1</v>
      </c>
      <c r="E104" s="57">
        <v>0</v>
      </c>
      <c r="F104" s="65"/>
      <c r="H104" s="68"/>
      <c r="I104" s="68"/>
      <c r="J104" s="68"/>
      <c r="K104" s="68"/>
      <c r="L104" s="68"/>
      <c r="M104" s="68"/>
    </row>
    <row r="105" spans="2:13" s="52" customFormat="1">
      <c r="B105" s="53"/>
      <c r="C105" s="84" t="s">
        <v>136</v>
      </c>
      <c r="D105" s="55">
        <v>1</v>
      </c>
      <c r="E105" s="57">
        <v>0</v>
      </c>
      <c r="F105" s="65"/>
      <c r="H105" s="68"/>
      <c r="I105" s="68"/>
      <c r="J105" s="68"/>
      <c r="K105" s="68"/>
      <c r="L105" s="68"/>
      <c r="M105" s="68"/>
    </row>
    <row r="106" spans="2:13" s="52" customFormat="1">
      <c r="B106" s="53"/>
      <c r="C106" s="84" t="s">
        <v>137</v>
      </c>
      <c r="D106" s="55">
        <v>1</v>
      </c>
      <c r="E106" s="57">
        <v>0</v>
      </c>
      <c r="F106" s="65"/>
      <c r="H106" s="68"/>
      <c r="I106" s="68"/>
      <c r="J106" s="68"/>
      <c r="K106" s="68"/>
      <c r="L106" s="68"/>
      <c r="M106" s="68"/>
    </row>
    <row r="107" spans="2:13" s="52" customFormat="1">
      <c r="B107" s="53"/>
      <c r="C107" s="84" t="s">
        <v>138</v>
      </c>
      <c r="D107" s="55">
        <v>1</v>
      </c>
      <c r="E107" s="57">
        <v>0</v>
      </c>
      <c r="F107" s="65"/>
      <c r="H107" s="68"/>
      <c r="I107" s="68"/>
      <c r="J107" s="68"/>
      <c r="K107" s="68"/>
      <c r="L107" s="68"/>
      <c r="M107" s="68"/>
    </row>
    <row r="108" spans="2:13" s="52" customFormat="1">
      <c r="B108" s="53"/>
      <c r="C108" s="84" t="s">
        <v>139</v>
      </c>
      <c r="D108" s="55">
        <v>1</v>
      </c>
      <c r="E108" s="57">
        <v>0</v>
      </c>
      <c r="F108" s="65"/>
      <c r="H108" s="68"/>
      <c r="I108" s="68"/>
      <c r="J108" s="68"/>
      <c r="K108" s="68"/>
      <c r="L108" s="68"/>
      <c r="M108" s="68"/>
    </row>
    <row r="109" spans="2:13" s="52" customFormat="1">
      <c r="B109" s="53"/>
      <c r="C109" s="84" t="s">
        <v>140</v>
      </c>
      <c r="D109" s="55">
        <v>1</v>
      </c>
      <c r="E109" s="57">
        <v>0</v>
      </c>
      <c r="F109" s="65"/>
      <c r="H109" s="68"/>
      <c r="I109" s="68"/>
      <c r="J109" s="68"/>
      <c r="K109" s="68"/>
      <c r="L109" s="68"/>
      <c r="M109" s="68"/>
    </row>
    <row r="110" spans="2:13" s="52" customFormat="1">
      <c r="B110" s="53"/>
      <c r="C110" s="84" t="s">
        <v>141</v>
      </c>
      <c r="D110" s="55">
        <v>1</v>
      </c>
      <c r="E110" s="57">
        <v>0</v>
      </c>
      <c r="F110" s="65"/>
      <c r="H110" s="68"/>
      <c r="I110" s="68"/>
      <c r="J110" s="68"/>
      <c r="K110" s="68"/>
      <c r="L110" s="68"/>
      <c r="M110" s="68"/>
    </row>
    <row r="111" spans="2:13" s="52" customFormat="1">
      <c r="B111" s="53"/>
      <c r="C111" s="84" t="s">
        <v>142</v>
      </c>
      <c r="D111" s="55">
        <v>1</v>
      </c>
      <c r="E111" s="57">
        <v>0</v>
      </c>
      <c r="F111" s="65"/>
      <c r="H111" s="68"/>
      <c r="I111" s="68"/>
      <c r="J111" s="68"/>
      <c r="K111" s="68"/>
      <c r="L111" s="68"/>
      <c r="M111" s="68"/>
    </row>
    <row r="112" spans="2:13" s="52" customFormat="1">
      <c r="B112" s="53"/>
      <c r="C112" s="84" t="s">
        <v>143</v>
      </c>
      <c r="D112" s="55">
        <v>1</v>
      </c>
      <c r="E112" s="57">
        <v>0</v>
      </c>
      <c r="F112" s="65"/>
      <c r="H112" s="68"/>
      <c r="I112" s="68"/>
      <c r="J112" s="68"/>
      <c r="K112" s="68"/>
      <c r="L112" s="68"/>
      <c r="M112" s="68"/>
    </row>
    <row r="113" spans="2:13" s="52" customFormat="1">
      <c r="B113" s="53"/>
      <c r="C113" s="84" t="s">
        <v>48</v>
      </c>
      <c r="D113" s="55">
        <v>1</v>
      </c>
      <c r="E113" s="57">
        <v>0</v>
      </c>
      <c r="F113" s="65"/>
      <c r="H113" s="68"/>
      <c r="I113" s="68"/>
      <c r="J113" s="68"/>
      <c r="K113" s="68"/>
      <c r="L113" s="68"/>
      <c r="M113" s="68"/>
    </row>
    <row r="114" spans="2:13" s="52" customFormat="1">
      <c r="B114" s="53"/>
      <c r="C114" s="84" t="s">
        <v>124</v>
      </c>
      <c r="D114" s="55">
        <v>1</v>
      </c>
      <c r="E114" s="57">
        <v>0</v>
      </c>
      <c r="F114" s="65"/>
      <c r="H114" s="68"/>
      <c r="I114" s="68"/>
      <c r="J114" s="68"/>
      <c r="K114" s="68"/>
      <c r="L114" s="68"/>
      <c r="M114" s="68"/>
    </row>
    <row r="115" spans="2:13" s="52" customFormat="1" ht="13.5" thickBot="1">
      <c r="B115" s="86"/>
      <c r="C115" s="87"/>
      <c r="D115" s="88"/>
      <c r="E115" s="89" t="s">
        <v>144</v>
      </c>
      <c r="F115" s="89">
        <f>F101+F98+F87+F76+F71+F66+F61+F56+F46+F34+F26+F13+F5</f>
        <v>4053630</v>
      </c>
      <c r="H115" s="68"/>
      <c r="I115" s="68"/>
      <c r="J115" s="68"/>
      <c r="K115" s="68"/>
      <c r="L115" s="68"/>
      <c r="M115" s="68"/>
    </row>
    <row r="116" spans="2:13" s="52" customFormat="1" ht="15.75" customHeight="1" thickBot="1">
      <c r="B116" s="178" t="s">
        <v>145</v>
      </c>
      <c r="C116" s="179"/>
      <c r="D116" s="179"/>
      <c r="E116" s="179"/>
      <c r="F116" s="180"/>
      <c r="H116" s="68"/>
      <c r="I116" s="68"/>
      <c r="J116" s="68"/>
      <c r="K116" s="68"/>
      <c r="L116" s="68"/>
      <c r="M116" s="68"/>
    </row>
    <row r="117" spans="2:13" s="52" customFormat="1">
      <c r="B117" s="77" t="s">
        <v>146</v>
      </c>
      <c r="C117" s="78" t="s">
        <v>147</v>
      </c>
      <c r="D117" s="79">
        <v>1</v>
      </c>
      <c r="E117" s="80">
        <v>95700</v>
      </c>
      <c r="F117" s="81">
        <f>E117*D117</f>
        <v>95700</v>
      </c>
      <c r="H117" s="68"/>
      <c r="I117" s="68"/>
      <c r="J117" s="68"/>
      <c r="K117" s="68"/>
      <c r="L117" s="68"/>
      <c r="M117" s="68"/>
    </row>
    <row r="118" spans="2:13" s="52" customFormat="1" ht="25.5">
      <c r="B118" s="53"/>
      <c r="C118" s="90" t="s">
        <v>148</v>
      </c>
      <c r="D118" s="91">
        <v>1</v>
      </c>
      <c r="E118" s="57">
        <v>0</v>
      </c>
      <c r="F118" s="65"/>
      <c r="H118" s="68"/>
      <c r="I118" s="68"/>
      <c r="J118" s="68"/>
      <c r="K118" s="68"/>
      <c r="L118" s="68"/>
      <c r="M118" s="68"/>
    </row>
    <row r="119" spans="2:13" s="52" customFormat="1">
      <c r="B119" s="53"/>
      <c r="C119" s="90" t="s">
        <v>149</v>
      </c>
      <c r="D119" s="91">
        <v>1</v>
      </c>
      <c r="E119" s="57">
        <v>0</v>
      </c>
      <c r="F119" s="65"/>
      <c r="H119" s="68"/>
      <c r="I119" s="68"/>
      <c r="J119" s="68"/>
      <c r="K119" s="68"/>
      <c r="L119" s="68"/>
      <c r="M119" s="68"/>
    </row>
    <row r="120" spans="2:13" s="52" customFormat="1">
      <c r="B120" s="53"/>
      <c r="C120" s="90" t="s">
        <v>150</v>
      </c>
      <c r="D120" s="91">
        <v>1</v>
      </c>
      <c r="E120" s="57">
        <v>0</v>
      </c>
      <c r="F120" s="65"/>
      <c r="H120" s="68"/>
      <c r="I120" s="68"/>
      <c r="J120" s="68"/>
      <c r="K120" s="68"/>
      <c r="L120" s="68"/>
      <c r="M120" s="68"/>
    </row>
    <row r="121" spans="2:13" s="52" customFormat="1">
      <c r="B121" s="53"/>
      <c r="C121" s="90" t="s">
        <v>151</v>
      </c>
      <c r="D121" s="91">
        <v>2</v>
      </c>
      <c r="E121" s="57">
        <v>0</v>
      </c>
      <c r="F121" s="65"/>
      <c r="H121" s="68"/>
      <c r="I121" s="68"/>
      <c r="J121" s="68"/>
      <c r="K121" s="68"/>
      <c r="L121" s="68"/>
      <c r="M121" s="68"/>
    </row>
    <row r="122" spans="2:13" s="52" customFormat="1">
      <c r="B122" s="53"/>
      <c r="C122" s="90" t="s">
        <v>152</v>
      </c>
      <c r="D122" s="91">
        <v>1</v>
      </c>
      <c r="E122" s="57">
        <v>0</v>
      </c>
      <c r="F122" s="65"/>
      <c r="H122" s="68"/>
      <c r="I122" s="68"/>
      <c r="J122" s="68"/>
      <c r="K122" s="68"/>
      <c r="L122" s="68"/>
      <c r="M122" s="68"/>
    </row>
    <row r="123" spans="2:13" s="52" customFormat="1">
      <c r="B123" s="53"/>
      <c r="C123" s="90" t="s">
        <v>153</v>
      </c>
      <c r="D123" s="91">
        <v>2</v>
      </c>
      <c r="E123" s="57">
        <v>0</v>
      </c>
      <c r="F123" s="65"/>
      <c r="H123" s="68"/>
      <c r="I123" s="68"/>
      <c r="J123" s="68"/>
      <c r="K123" s="68"/>
      <c r="L123" s="68"/>
      <c r="M123" s="68"/>
    </row>
    <row r="124" spans="2:13" s="52" customFormat="1">
      <c r="B124" s="53"/>
      <c r="C124" s="90" t="s">
        <v>154</v>
      </c>
      <c r="D124" s="91">
        <v>1</v>
      </c>
      <c r="E124" s="57">
        <v>0</v>
      </c>
      <c r="F124" s="65"/>
      <c r="H124" s="68"/>
      <c r="I124" s="68"/>
      <c r="J124" s="68"/>
      <c r="K124" s="68"/>
      <c r="L124" s="68"/>
      <c r="M124" s="68"/>
    </row>
    <row r="125" spans="2:13" s="52" customFormat="1">
      <c r="B125" s="53"/>
      <c r="C125" s="90" t="s">
        <v>155</v>
      </c>
      <c r="D125" s="91">
        <v>1</v>
      </c>
      <c r="E125" s="57">
        <v>0</v>
      </c>
      <c r="F125" s="65"/>
      <c r="H125" s="68"/>
      <c r="I125" s="68"/>
      <c r="J125" s="68"/>
      <c r="K125" s="68"/>
      <c r="L125" s="68"/>
      <c r="M125" s="68"/>
    </row>
    <row r="126" spans="2:13" s="52" customFormat="1">
      <c r="B126" s="53"/>
      <c r="C126" s="90" t="s">
        <v>156</v>
      </c>
      <c r="D126" s="91">
        <v>3</v>
      </c>
      <c r="E126" s="57">
        <v>0</v>
      </c>
      <c r="F126" s="65"/>
      <c r="H126" s="68"/>
      <c r="I126" s="68"/>
      <c r="J126" s="68"/>
      <c r="K126" s="68"/>
      <c r="L126" s="68"/>
      <c r="M126" s="68"/>
    </row>
    <row r="127" spans="2:13" s="52" customFormat="1">
      <c r="B127" s="53"/>
      <c r="C127" s="90" t="s">
        <v>157</v>
      </c>
      <c r="D127" s="91">
        <v>3</v>
      </c>
      <c r="E127" s="57">
        <v>0</v>
      </c>
      <c r="F127" s="65"/>
      <c r="H127" s="68"/>
      <c r="I127" s="68"/>
      <c r="J127" s="68"/>
      <c r="K127" s="68"/>
      <c r="L127" s="68"/>
      <c r="M127" s="68"/>
    </row>
    <row r="128" spans="2:13" s="52" customFormat="1">
      <c r="B128" s="53"/>
      <c r="C128" s="90" t="s">
        <v>158</v>
      </c>
      <c r="D128" s="91">
        <v>1</v>
      </c>
      <c r="E128" s="57">
        <v>0</v>
      </c>
      <c r="F128" s="65"/>
      <c r="H128" s="68"/>
      <c r="I128" s="68"/>
      <c r="J128" s="68"/>
      <c r="K128" s="68"/>
      <c r="L128" s="68"/>
      <c r="M128" s="68"/>
    </row>
    <row r="129" spans="2:13" s="52" customFormat="1" ht="13.5" customHeight="1">
      <c r="B129" s="53"/>
      <c r="C129" s="92" t="s">
        <v>159</v>
      </c>
      <c r="D129" s="93">
        <v>1</v>
      </c>
      <c r="E129" s="57">
        <v>0</v>
      </c>
      <c r="F129" s="65"/>
      <c r="H129" s="68"/>
      <c r="I129" s="68"/>
      <c r="J129" s="68"/>
      <c r="K129" s="68"/>
      <c r="L129" s="68"/>
      <c r="M129" s="68"/>
    </row>
    <row r="130" spans="2:13" s="52" customFormat="1">
      <c r="B130" s="53"/>
      <c r="C130" s="94" t="s">
        <v>160</v>
      </c>
      <c r="D130" s="95"/>
      <c r="E130" s="57">
        <v>0</v>
      </c>
      <c r="F130" s="65"/>
      <c r="H130" s="68"/>
      <c r="I130" s="68"/>
      <c r="J130" s="68"/>
      <c r="K130" s="68"/>
      <c r="L130" s="68"/>
      <c r="M130" s="68"/>
    </row>
    <row r="131" spans="2:13" s="52" customFormat="1">
      <c r="B131" s="53"/>
      <c r="C131" s="90" t="s">
        <v>161</v>
      </c>
      <c r="D131" s="91">
        <v>1</v>
      </c>
      <c r="E131" s="57">
        <v>0</v>
      </c>
      <c r="F131" s="65"/>
      <c r="H131" s="68"/>
      <c r="I131" s="68"/>
      <c r="J131" s="68"/>
      <c r="K131" s="68"/>
      <c r="L131" s="68"/>
      <c r="M131" s="68"/>
    </row>
    <row r="132" spans="2:13" s="52" customFormat="1">
      <c r="B132" s="53"/>
      <c r="C132" s="90" t="s">
        <v>162</v>
      </c>
      <c r="D132" s="91">
        <v>5</v>
      </c>
      <c r="E132" s="57">
        <v>0</v>
      </c>
      <c r="F132" s="65"/>
      <c r="H132" s="68"/>
      <c r="I132" s="68"/>
      <c r="J132" s="68"/>
      <c r="K132" s="68"/>
      <c r="L132" s="68"/>
      <c r="M132" s="68"/>
    </row>
    <row r="133" spans="2:13" s="52" customFormat="1">
      <c r="B133" s="53"/>
      <c r="C133" s="90" t="s">
        <v>163</v>
      </c>
      <c r="D133" s="91">
        <v>1</v>
      </c>
      <c r="E133" s="57">
        <v>0</v>
      </c>
      <c r="F133" s="65"/>
      <c r="H133" s="68"/>
      <c r="I133" s="68"/>
      <c r="J133" s="68"/>
      <c r="K133" s="68"/>
      <c r="L133" s="68"/>
      <c r="M133" s="68"/>
    </row>
    <row r="134" spans="2:13" s="52" customFormat="1">
      <c r="B134" s="53"/>
      <c r="C134" s="90" t="s">
        <v>164</v>
      </c>
      <c r="D134" s="91">
        <v>1</v>
      </c>
      <c r="E134" s="57">
        <v>0</v>
      </c>
      <c r="F134" s="65"/>
      <c r="H134" s="68"/>
      <c r="I134" s="68"/>
      <c r="J134" s="68"/>
      <c r="K134" s="68"/>
      <c r="L134" s="68"/>
      <c r="M134" s="68"/>
    </row>
    <row r="135" spans="2:13" s="52" customFormat="1">
      <c r="B135" s="53"/>
      <c r="C135" s="90" t="s">
        <v>165</v>
      </c>
      <c r="D135" s="91">
        <v>1</v>
      </c>
      <c r="E135" s="57">
        <v>0</v>
      </c>
      <c r="F135" s="65"/>
      <c r="H135" s="68"/>
      <c r="I135" s="68"/>
      <c r="J135" s="68"/>
      <c r="K135" s="68"/>
      <c r="L135" s="68"/>
      <c r="M135" s="68"/>
    </row>
    <row r="136" spans="2:13" s="52" customFormat="1">
      <c r="B136" s="53"/>
      <c r="C136" s="90" t="s">
        <v>166</v>
      </c>
      <c r="D136" s="91">
        <v>1</v>
      </c>
      <c r="E136" s="57">
        <v>0</v>
      </c>
      <c r="F136" s="65"/>
      <c r="H136" s="68"/>
      <c r="I136" s="68"/>
      <c r="J136" s="68"/>
      <c r="K136" s="68"/>
      <c r="L136" s="68"/>
      <c r="M136" s="68"/>
    </row>
    <row r="137" spans="2:13" s="52" customFormat="1">
      <c r="B137" s="53"/>
      <c r="C137" s="90" t="s">
        <v>167</v>
      </c>
      <c r="D137" s="91">
        <v>100</v>
      </c>
      <c r="E137" s="57">
        <v>0</v>
      </c>
      <c r="F137" s="65"/>
      <c r="H137" s="68"/>
      <c r="I137" s="68"/>
      <c r="J137" s="68"/>
      <c r="K137" s="68"/>
      <c r="L137" s="68"/>
      <c r="M137" s="68"/>
    </row>
    <row r="138" spans="2:13" s="52" customFormat="1">
      <c r="B138" s="53"/>
      <c r="C138" s="90" t="s">
        <v>168</v>
      </c>
      <c r="D138" s="91">
        <v>200</v>
      </c>
      <c r="E138" s="57">
        <v>0</v>
      </c>
      <c r="F138" s="65"/>
      <c r="H138" s="68"/>
      <c r="I138" s="68"/>
      <c r="J138" s="68"/>
      <c r="K138" s="68"/>
      <c r="L138" s="68"/>
      <c r="M138" s="68"/>
    </row>
    <row r="139" spans="2:13" s="52" customFormat="1">
      <c r="B139" s="53"/>
      <c r="C139" s="90" t="s">
        <v>169</v>
      </c>
      <c r="D139" s="91">
        <v>500</v>
      </c>
      <c r="E139" s="57">
        <v>0</v>
      </c>
      <c r="F139" s="65"/>
      <c r="H139" s="68"/>
      <c r="I139" s="68"/>
      <c r="J139" s="68"/>
      <c r="K139" s="68"/>
      <c r="L139" s="68"/>
      <c r="M139" s="68"/>
    </row>
    <row r="140" spans="2:13" s="52" customFormat="1">
      <c r="B140" s="53"/>
      <c r="C140" s="90" t="s">
        <v>170</v>
      </c>
      <c r="D140" s="91" t="s">
        <v>171</v>
      </c>
      <c r="E140" s="57">
        <v>0</v>
      </c>
      <c r="F140" s="65"/>
      <c r="H140" s="68"/>
      <c r="I140" s="68"/>
      <c r="J140" s="68"/>
      <c r="K140" s="68"/>
      <c r="L140" s="68"/>
      <c r="M140" s="68"/>
    </row>
    <row r="141" spans="2:13" s="52" customFormat="1">
      <c r="B141" s="53"/>
      <c r="C141" s="90" t="s">
        <v>172</v>
      </c>
      <c r="D141" s="91">
        <v>10</v>
      </c>
      <c r="E141" s="57">
        <v>0</v>
      </c>
      <c r="F141" s="65"/>
      <c r="H141" s="68"/>
      <c r="I141" s="68"/>
      <c r="J141" s="68"/>
      <c r="K141" s="68"/>
      <c r="L141" s="68"/>
      <c r="M141" s="68"/>
    </row>
    <row r="142" spans="2:13" s="52" customFormat="1">
      <c r="B142" s="53"/>
      <c r="C142" s="90" t="s">
        <v>173</v>
      </c>
      <c r="D142" s="91">
        <v>1</v>
      </c>
      <c r="E142" s="57">
        <v>0</v>
      </c>
      <c r="F142" s="65"/>
      <c r="H142" s="68"/>
      <c r="I142" s="68"/>
      <c r="J142" s="68"/>
      <c r="K142" s="68"/>
      <c r="L142" s="68"/>
      <c r="M142" s="68"/>
    </row>
    <row r="143" spans="2:13" s="52" customFormat="1">
      <c r="B143" s="77" t="s">
        <v>174</v>
      </c>
      <c r="C143" s="78" t="s">
        <v>175</v>
      </c>
      <c r="D143" s="79">
        <v>1</v>
      </c>
      <c r="E143" s="80">
        <v>118800</v>
      </c>
      <c r="F143" s="81">
        <f>E143*D143</f>
        <v>118800</v>
      </c>
      <c r="H143" s="68"/>
      <c r="I143" s="68"/>
      <c r="J143" s="68"/>
      <c r="K143" s="68"/>
      <c r="L143" s="68"/>
      <c r="M143" s="68"/>
    </row>
    <row r="144" spans="2:13" s="52" customFormat="1">
      <c r="B144" s="53"/>
      <c r="C144" s="90" t="s">
        <v>176</v>
      </c>
      <c r="D144" s="91">
        <v>1</v>
      </c>
      <c r="E144" s="57">
        <v>0</v>
      </c>
      <c r="F144" s="65"/>
      <c r="H144" s="68"/>
      <c r="I144" s="68"/>
      <c r="J144" s="68"/>
      <c r="K144" s="68"/>
      <c r="L144" s="68"/>
      <c r="M144" s="68"/>
    </row>
    <row r="145" spans="2:13" s="52" customFormat="1">
      <c r="B145" s="53"/>
      <c r="C145" s="90" t="s">
        <v>149</v>
      </c>
      <c r="D145" s="91">
        <v>1</v>
      </c>
      <c r="E145" s="57">
        <v>0</v>
      </c>
      <c r="F145" s="65"/>
      <c r="H145" s="68"/>
      <c r="I145" s="68"/>
      <c r="J145" s="68"/>
      <c r="K145" s="68"/>
      <c r="L145" s="68"/>
      <c r="M145" s="68"/>
    </row>
    <row r="146" spans="2:13" s="52" customFormat="1">
      <c r="B146" s="53"/>
      <c r="C146" s="90" t="s">
        <v>177</v>
      </c>
      <c r="D146" s="91">
        <v>2</v>
      </c>
      <c r="E146" s="57">
        <v>0</v>
      </c>
      <c r="F146" s="65"/>
      <c r="H146" s="68"/>
      <c r="I146" s="68"/>
      <c r="J146" s="68"/>
      <c r="K146" s="68"/>
      <c r="L146" s="68"/>
      <c r="M146" s="68"/>
    </row>
    <row r="147" spans="2:13" s="52" customFormat="1">
      <c r="B147" s="53"/>
      <c r="C147" s="90" t="s">
        <v>178</v>
      </c>
      <c r="D147" s="91">
        <v>1</v>
      </c>
      <c r="E147" s="57">
        <v>0</v>
      </c>
      <c r="F147" s="65"/>
      <c r="H147" s="68"/>
      <c r="I147" s="68"/>
      <c r="J147" s="68"/>
      <c r="K147" s="68"/>
      <c r="L147" s="68"/>
      <c r="M147" s="68"/>
    </row>
    <row r="148" spans="2:13" s="52" customFormat="1">
      <c r="B148" s="53"/>
      <c r="C148" s="90" t="s">
        <v>152</v>
      </c>
      <c r="D148" s="91">
        <v>1</v>
      </c>
      <c r="E148" s="57">
        <v>0</v>
      </c>
      <c r="F148" s="65"/>
      <c r="H148" s="68"/>
      <c r="I148" s="68"/>
      <c r="J148" s="68"/>
      <c r="K148" s="68"/>
      <c r="L148" s="68"/>
      <c r="M148" s="68"/>
    </row>
    <row r="149" spans="2:13" s="52" customFormat="1">
      <c r="B149" s="53"/>
      <c r="C149" s="90" t="s">
        <v>179</v>
      </c>
      <c r="D149" s="91">
        <v>1</v>
      </c>
      <c r="E149" s="57">
        <v>0</v>
      </c>
      <c r="F149" s="65"/>
      <c r="H149" s="68"/>
      <c r="I149" s="68"/>
      <c r="J149" s="68"/>
      <c r="K149" s="68"/>
      <c r="L149" s="68"/>
      <c r="M149" s="68"/>
    </row>
    <row r="150" spans="2:13" s="52" customFormat="1">
      <c r="B150" s="53"/>
      <c r="C150" s="90" t="s">
        <v>180</v>
      </c>
      <c r="D150" s="91">
        <v>1</v>
      </c>
      <c r="E150" s="57">
        <v>0</v>
      </c>
      <c r="F150" s="65"/>
      <c r="H150" s="68"/>
      <c r="I150" s="68"/>
      <c r="J150" s="68"/>
      <c r="K150" s="68"/>
      <c r="L150" s="68"/>
      <c r="M150" s="68"/>
    </row>
    <row r="151" spans="2:13" s="52" customFormat="1">
      <c r="B151" s="53"/>
      <c r="C151" s="90" t="s">
        <v>181</v>
      </c>
      <c r="D151" s="91">
        <v>1</v>
      </c>
      <c r="E151" s="57">
        <v>0</v>
      </c>
      <c r="F151" s="65"/>
      <c r="H151" s="68"/>
      <c r="I151" s="68"/>
      <c r="J151" s="68"/>
      <c r="K151" s="68"/>
      <c r="L151" s="68"/>
      <c r="M151" s="68"/>
    </row>
    <row r="152" spans="2:13" s="52" customFormat="1">
      <c r="B152" s="53"/>
      <c r="C152" s="90" t="s">
        <v>182</v>
      </c>
      <c r="D152" s="91">
        <v>1</v>
      </c>
      <c r="E152" s="57">
        <v>0</v>
      </c>
      <c r="F152" s="65"/>
      <c r="H152" s="68"/>
      <c r="I152" s="68"/>
      <c r="J152" s="68"/>
      <c r="K152" s="68"/>
      <c r="L152" s="68"/>
      <c r="M152" s="68"/>
    </row>
    <row r="153" spans="2:13" s="52" customFormat="1">
      <c r="B153" s="53"/>
      <c r="C153" s="90" t="s">
        <v>183</v>
      </c>
      <c r="D153" s="91">
        <v>3</v>
      </c>
      <c r="E153" s="57">
        <v>0</v>
      </c>
      <c r="F153" s="65"/>
      <c r="H153" s="68"/>
      <c r="I153" s="68"/>
      <c r="J153" s="68"/>
      <c r="K153" s="68"/>
      <c r="L153" s="68"/>
      <c r="M153" s="68"/>
    </row>
    <row r="154" spans="2:13" s="52" customFormat="1">
      <c r="B154" s="53"/>
      <c r="C154" s="90" t="s">
        <v>184</v>
      </c>
      <c r="D154" s="91">
        <v>1</v>
      </c>
      <c r="E154" s="57">
        <v>0</v>
      </c>
      <c r="F154" s="65"/>
      <c r="H154" s="68"/>
      <c r="I154" s="68"/>
      <c r="J154" s="68"/>
      <c r="K154" s="68"/>
      <c r="L154" s="68"/>
      <c r="M154" s="68"/>
    </row>
    <row r="155" spans="2:13" s="52" customFormat="1" ht="25.5">
      <c r="B155" s="53"/>
      <c r="C155" s="92" t="s">
        <v>159</v>
      </c>
      <c r="D155" s="93">
        <v>1</v>
      </c>
      <c r="E155" s="57">
        <v>0</v>
      </c>
      <c r="F155" s="65"/>
      <c r="H155" s="68"/>
      <c r="I155" s="68"/>
      <c r="J155" s="68"/>
      <c r="K155" s="68"/>
      <c r="L155" s="68"/>
      <c r="M155" s="68"/>
    </row>
    <row r="156" spans="2:13" s="52" customFormat="1" ht="14.25" customHeight="1">
      <c r="B156" s="53"/>
      <c r="C156" s="94" t="s">
        <v>160</v>
      </c>
      <c r="D156" s="95"/>
      <c r="E156" s="57">
        <v>0</v>
      </c>
      <c r="F156" s="65"/>
      <c r="H156" s="68"/>
      <c r="I156" s="68"/>
      <c r="J156" s="68"/>
      <c r="K156" s="68"/>
      <c r="L156" s="68"/>
      <c r="M156" s="68"/>
    </row>
    <row r="157" spans="2:13" s="52" customFormat="1">
      <c r="B157" s="53"/>
      <c r="C157" s="90" t="s">
        <v>161</v>
      </c>
      <c r="D157" s="91">
        <v>1</v>
      </c>
      <c r="E157" s="57">
        <v>0</v>
      </c>
      <c r="F157" s="65"/>
      <c r="H157" s="68"/>
      <c r="I157" s="68"/>
      <c r="J157" s="68"/>
      <c r="K157" s="68"/>
      <c r="L157" s="68"/>
      <c r="M157" s="68"/>
    </row>
    <row r="158" spans="2:13" s="52" customFormat="1">
      <c r="B158" s="53"/>
      <c r="C158" s="90" t="s">
        <v>162</v>
      </c>
      <c r="D158" s="91">
        <v>5</v>
      </c>
      <c r="E158" s="57">
        <v>0</v>
      </c>
      <c r="F158" s="65"/>
      <c r="H158" s="68"/>
      <c r="I158" s="68"/>
      <c r="J158" s="68"/>
      <c r="K158" s="68"/>
      <c r="L158" s="68"/>
      <c r="M158" s="68"/>
    </row>
    <row r="159" spans="2:13" s="52" customFormat="1">
      <c r="B159" s="53"/>
      <c r="C159" s="90" t="s">
        <v>163</v>
      </c>
      <c r="D159" s="91">
        <v>1</v>
      </c>
      <c r="E159" s="57">
        <v>0</v>
      </c>
      <c r="F159" s="65"/>
      <c r="H159" s="68"/>
      <c r="I159" s="68"/>
      <c r="J159" s="68"/>
      <c r="K159" s="68"/>
      <c r="L159" s="68"/>
      <c r="M159" s="68"/>
    </row>
    <row r="160" spans="2:13" s="52" customFormat="1">
      <c r="B160" s="53"/>
      <c r="C160" s="90" t="s">
        <v>164</v>
      </c>
      <c r="D160" s="91">
        <v>1</v>
      </c>
      <c r="E160" s="57">
        <v>0</v>
      </c>
      <c r="F160" s="65"/>
      <c r="H160" s="68"/>
      <c r="I160" s="68"/>
      <c r="J160" s="68"/>
      <c r="K160" s="68"/>
      <c r="L160" s="68"/>
      <c r="M160" s="68"/>
    </row>
    <row r="161" spans="2:13" s="52" customFormat="1">
      <c r="B161" s="53"/>
      <c r="C161" s="90" t="s">
        <v>165</v>
      </c>
      <c r="D161" s="91">
        <v>1</v>
      </c>
      <c r="E161" s="57">
        <v>0</v>
      </c>
      <c r="F161" s="65"/>
      <c r="H161" s="68"/>
      <c r="I161" s="68"/>
      <c r="J161" s="68"/>
      <c r="K161" s="68"/>
      <c r="L161" s="68"/>
      <c r="M161" s="68"/>
    </row>
    <row r="162" spans="2:13" s="52" customFormat="1">
      <c r="B162" s="53"/>
      <c r="C162" s="90" t="s">
        <v>166</v>
      </c>
      <c r="D162" s="91">
        <v>1</v>
      </c>
      <c r="E162" s="57">
        <v>0</v>
      </c>
      <c r="F162" s="65"/>
      <c r="H162" s="68"/>
      <c r="I162" s="68"/>
      <c r="J162" s="68"/>
      <c r="K162" s="68"/>
      <c r="L162" s="68"/>
      <c r="M162" s="68"/>
    </row>
    <row r="163" spans="2:13" s="52" customFormat="1">
      <c r="B163" s="53"/>
      <c r="C163" s="90" t="s">
        <v>167</v>
      </c>
      <c r="D163" s="91">
        <v>100</v>
      </c>
      <c r="E163" s="57">
        <v>0</v>
      </c>
      <c r="F163" s="65"/>
      <c r="H163" s="68"/>
      <c r="I163" s="68"/>
      <c r="J163" s="68"/>
      <c r="K163" s="68"/>
      <c r="L163" s="68"/>
      <c r="M163" s="68"/>
    </row>
    <row r="164" spans="2:13" s="52" customFormat="1">
      <c r="B164" s="53"/>
      <c r="C164" s="90" t="s">
        <v>168</v>
      </c>
      <c r="D164" s="91">
        <v>200</v>
      </c>
      <c r="E164" s="57">
        <v>0</v>
      </c>
      <c r="F164" s="65"/>
      <c r="H164" s="68"/>
      <c r="I164" s="68"/>
      <c r="J164" s="68"/>
      <c r="K164" s="68"/>
      <c r="L164" s="68"/>
      <c r="M164" s="68"/>
    </row>
    <row r="165" spans="2:13" s="52" customFormat="1">
      <c r="B165" s="53"/>
      <c r="C165" s="90" t="s">
        <v>169</v>
      </c>
      <c r="D165" s="91">
        <v>500</v>
      </c>
      <c r="E165" s="57">
        <v>0</v>
      </c>
      <c r="F165" s="65"/>
      <c r="H165" s="68"/>
      <c r="I165" s="68"/>
      <c r="J165" s="68"/>
      <c r="K165" s="68"/>
      <c r="L165" s="68"/>
      <c r="M165" s="68"/>
    </row>
    <row r="166" spans="2:13" s="52" customFormat="1">
      <c r="B166" s="53"/>
      <c r="C166" s="90" t="s">
        <v>185</v>
      </c>
      <c r="D166" s="91" t="s">
        <v>171</v>
      </c>
      <c r="E166" s="57">
        <v>0</v>
      </c>
      <c r="F166" s="65"/>
      <c r="H166" s="68"/>
      <c r="I166" s="68"/>
      <c r="J166" s="68"/>
      <c r="K166" s="68"/>
      <c r="L166" s="68"/>
      <c r="M166" s="68"/>
    </row>
    <row r="167" spans="2:13" s="52" customFormat="1">
      <c r="B167" s="53"/>
      <c r="C167" s="90" t="s">
        <v>172</v>
      </c>
      <c r="D167" s="91">
        <v>10</v>
      </c>
      <c r="E167" s="57">
        <v>0</v>
      </c>
      <c r="F167" s="65"/>
      <c r="H167" s="68"/>
      <c r="I167" s="68"/>
      <c r="J167" s="68"/>
      <c r="K167" s="68"/>
      <c r="L167" s="68"/>
      <c r="M167" s="68"/>
    </row>
    <row r="168" spans="2:13" s="52" customFormat="1">
      <c r="B168" s="53"/>
      <c r="C168" s="96" t="s">
        <v>173</v>
      </c>
      <c r="D168" s="97">
        <v>1</v>
      </c>
      <c r="E168" s="57">
        <v>0</v>
      </c>
      <c r="F168" s="65"/>
      <c r="H168" s="68"/>
      <c r="I168" s="68"/>
      <c r="J168" s="68"/>
      <c r="K168" s="68"/>
      <c r="L168" s="68"/>
      <c r="M168" s="68"/>
    </row>
    <row r="169" spans="2:13" s="52" customFormat="1">
      <c r="B169" s="77" t="s">
        <v>186</v>
      </c>
      <c r="C169" s="78" t="s">
        <v>187</v>
      </c>
      <c r="D169" s="79">
        <v>1</v>
      </c>
      <c r="E169" s="80">
        <v>102300</v>
      </c>
      <c r="F169" s="81">
        <f>E169*D169</f>
        <v>102300</v>
      </c>
      <c r="H169" s="68"/>
      <c r="I169" s="68"/>
      <c r="J169" s="68"/>
      <c r="K169" s="68"/>
      <c r="L169" s="68"/>
      <c r="M169" s="68"/>
    </row>
    <row r="170" spans="2:13" s="52" customFormat="1" ht="24">
      <c r="B170" s="53"/>
      <c r="C170" s="98" t="s">
        <v>188</v>
      </c>
      <c r="D170" s="91">
        <v>1</v>
      </c>
      <c r="E170" s="57">
        <v>0</v>
      </c>
      <c r="F170" s="65"/>
      <c r="H170" s="68"/>
      <c r="I170" s="68"/>
      <c r="J170" s="68"/>
      <c r="K170" s="68"/>
      <c r="L170" s="68"/>
      <c r="M170" s="68"/>
    </row>
    <row r="171" spans="2:13" s="52" customFormat="1">
      <c r="B171" s="53"/>
      <c r="C171" s="98" t="s">
        <v>177</v>
      </c>
      <c r="D171" s="91">
        <v>1</v>
      </c>
      <c r="E171" s="57">
        <v>0</v>
      </c>
      <c r="F171" s="65"/>
      <c r="H171" s="68"/>
      <c r="I171" s="68"/>
      <c r="J171" s="68"/>
      <c r="K171" s="68"/>
      <c r="L171" s="68"/>
      <c r="M171" s="68"/>
    </row>
    <row r="172" spans="2:13" s="52" customFormat="1">
      <c r="B172" s="53"/>
      <c r="C172" s="98" t="s">
        <v>178</v>
      </c>
      <c r="D172" s="91">
        <v>1</v>
      </c>
      <c r="E172" s="57">
        <v>0</v>
      </c>
      <c r="F172" s="65"/>
      <c r="H172" s="68"/>
      <c r="I172" s="68"/>
      <c r="J172" s="68"/>
      <c r="K172" s="68"/>
      <c r="L172" s="68"/>
      <c r="M172" s="68"/>
    </row>
    <row r="173" spans="2:13" s="52" customFormat="1">
      <c r="B173" s="53"/>
      <c r="C173" s="98" t="s">
        <v>189</v>
      </c>
      <c r="D173" s="91">
        <v>2</v>
      </c>
      <c r="E173" s="57">
        <v>0</v>
      </c>
      <c r="F173" s="65"/>
      <c r="H173" s="68"/>
      <c r="I173" s="68"/>
      <c r="J173" s="68"/>
      <c r="K173" s="68"/>
      <c r="L173" s="68"/>
      <c r="M173" s="68"/>
    </row>
    <row r="174" spans="2:13" s="52" customFormat="1">
      <c r="B174" s="53"/>
      <c r="C174" s="98" t="s">
        <v>190</v>
      </c>
      <c r="D174" s="91">
        <v>1</v>
      </c>
      <c r="E174" s="57">
        <v>0</v>
      </c>
      <c r="F174" s="65"/>
      <c r="H174" s="68"/>
      <c r="I174" s="68"/>
      <c r="J174" s="68"/>
      <c r="K174" s="68"/>
      <c r="L174" s="68"/>
      <c r="M174" s="68"/>
    </row>
    <row r="175" spans="2:13" s="52" customFormat="1">
      <c r="B175" s="53"/>
      <c r="C175" s="98" t="s">
        <v>191</v>
      </c>
      <c r="D175" s="91">
        <v>1</v>
      </c>
      <c r="E175" s="57">
        <v>0</v>
      </c>
      <c r="F175" s="65"/>
      <c r="H175" s="68"/>
      <c r="I175" s="68"/>
      <c r="J175" s="68"/>
      <c r="K175" s="68"/>
      <c r="L175" s="68"/>
      <c r="M175" s="68"/>
    </row>
    <row r="176" spans="2:13" s="52" customFormat="1">
      <c r="B176" s="53"/>
      <c r="C176" s="98" t="s">
        <v>192</v>
      </c>
      <c r="D176" s="91">
        <v>1</v>
      </c>
      <c r="E176" s="57">
        <v>0</v>
      </c>
      <c r="F176" s="65"/>
      <c r="H176" s="68"/>
      <c r="I176" s="68"/>
      <c r="J176" s="68"/>
      <c r="K176" s="68"/>
      <c r="L176" s="68"/>
      <c r="M176" s="68"/>
    </row>
    <row r="177" spans="2:13" s="52" customFormat="1">
      <c r="B177" s="53"/>
      <c r="C177" s="98" t="s">
        <v>193</v>
      </c>
      <c r="D177" s="91">
        <v>1</v>
      </c>
      <c r="E177" s="57">
        <v>0</v>
      </c>
      <c r="F177" s="65"/>
      <c r="H177" s="68"/>
      <c r="I177" s="68"/>
      <c r="J177" s="68"/>
      <c r="K177" s="68"/>
      <c r="L177" s="68"/>
      <c r="M177" s="68"/>
    </row>
    <row r="178" spans="2:13" s="52" customFormat="1">
      <c r="B178" s="53"/>
      <c r="C178" s="98" t="s">
        <v>183</v>
      </c>
      <c r="D178" s="91">
        <v>3</v>
      </c>
      <c r="E178" s="57">
        <v>0</v>
      </c>
      <c r="F178" s="65"/>
      <c r="H178" s="68"/>
      <c r="I178" s="68"/>
      <c r="J178" s="68"/>
      <c r="K178" s="68"/>
      <c r="L178" s="68"/>
      <c r="M178" s="68"/>
    </row>
    <row r="179" spans="2:13" s="52" customFormat="1">
      <c r="B179" s="53"/>
      <c r="C179" s="98" t="s">
        <v>152</v>
      </c>
      <c r="D179" s="91">
        <v>1</v>
      </c>
      <c r="E179" s="57">
        <v>0</v>
      </c>
      <c r="F179" s="65"/>
      <c r="H179" s="68"/>
      <c r="I179" s="68"/>
      <c r="J179" s="68"/>
      <c r="K179" s="68"/>
      <c r="L179" s="68"/>
      <c r="M179" s="68"/>
    </row>
    <row r="180" spans="2:13" s="52" customFormat="1">
      <c r="B180" s="53"/>
      <c r="C180" s="98" t="s">
        <v>194</v>
      </c>
      <c r="D180" s="91">
        <v>1</v>
      </c>
      <c r="E180" s="57">
        <v>0</v>
      </c>
      <c r="F180" s="65"/>
      <c r="H180" s="68"/>
      <c r="I180" s="68"/>
      <c r="J180" s="68"/>
      <c r="K180" s="68"/>
      <c r="L180" s="68"/>
      <c r="M180" s="68"/>
    </row>
    <row r="181" spans="2:13" s="52" customFormat="1" ht="25.5">
      <c r="B181" s="53"/>
      <c r="C181" s="92" t="s">
        <v>159</v>
      </c>
      <c r="D181" s="93">
        <v>1</v>
      </c>
      <c r="E181" s="57">
        <v>0</v>
      </c>
      <c r="F181" s="65"/>
      <c r="H181" s="68"/>
      <c r="I181" s="68"/>
      <c r="J181" s="68"/>
      <c r="K181" s="68"/>
      <c r="L181" s="68"/>
      <c r="M181" s="68"/>
    </row>
    <row r="182" spans="2:13" s="52" customFormat="1">
      <c r="B182" s="53"/>
      <c r="C182" s="94" t="s">
        <v>160</v>
      </c>
      <c r="D182" s="95"/>
      <c r="E182" s="57">
        <v>0</v>
      </c>
      <c r="F182" s="65"/>
      <c r="H182" s="68"/>
      <c r="I182" s="68"/>
      <c r="J182" s="68"/>
      <c r="K182" s="68"/>
      <c r="L182" s="68"/>
      <c r="M182" s="68"/>
    </row>
    <row r="183" spans="2:13" s="52" customFormat="1" ht="15.75" customHeight="1">
      <c r="B183" s="53"/>
      <c r="C183" s="98" t="s">
        <v>161</v>
      </c>
      <c r="D183" s="91">
        <v>1</v>
      </c>
      <c r="E183" s="57">
        <v>0</v>
      </c>
      <c r="F183" s="65"/>
      <c r="H183" s="68"/>
      <c r="I183" s="68"/>
      <c r="J183" s="68"/>
      <c r="K183" s="68"/>
      <c r="L183" s="68"/>
      <c r="M183" s="68"/>
    </row>
    <row r="184" spans="2:13" s="52" customFormat="1">
      <c r="B184" s="53"/>
      <c r="C184" s="98" t="s">
        <v>162</v>
      </c>
      <c r="D184" s="91">
        <v>5</v>
      </c>
      <c r="E184" s="57">
        <v>0</v>
      </c>
      <c r="F184" s="65"/>
      <c r="H184" s="68"/>
      <c r="I184" s="68"/>
      <c r="J184" s="68"/>
      <c r="K184" s="68"/>
      <c r="L184" s="68"/>
      <c r="M184" s="68"/>
    </row>
    <row r="185" spans="2:13" s="52" customFormat="1">
      <c r="B185" s="53"/>
      <c r="C185" s="98" t="s">
        <v>163</v>
      </c>
      <c r="D185" s="91">
        <v>1</v>
      </c>
      <c r="E185" s="57">
        <v>0</v>
      </c>
      <c r="F185" s="65"/>
      <c r="H185" s="68"/>
      <c r="I185" s="68"/>
      <c r="J185" s="68"/>
      <c r="K185" s="68"/>
      <c r="L185" s="68"/>
      <c r="M185" s="68"/>
    </row>
    <row r="186" spans="2:13" s="52" customFormat="1">
      <c r="B186" s="53"/>
      <c r="C186" s="98" t="s">
        <v>164</v>
      </c>
      <c r="D186" s="91">
        <v>1</v>
      </c>
      <c r="E186" s="57">
        <v>0</v>
      </c>
      <c r="F186" s="65"/>
      <c r="H186" s="68"/>
      <c r="I186" s="68"/>
      <c r="J186" s="68"/>
      <c r="K186" s="68"/>
      <c r="L186" s="68"/>
      <c r="M186" s="68"/>
    </row>
    <row r="187" spans="2:13" s="52" customFormat="1">
      <c r="B187" s="53"/>
      <c r="C187" s="98" t="s">
        <v>165</v>
      </c>
      <c r="D187" s="91">
        <v>1</v>
      </c>
      <c r="E187" s="57">
        <v>0</v>
      </c>
      <c r="F187" s="65"/>
      <c r="H187" s="68"/>
      <c r="I187" s="68"/>
      <c r="J187" s="68"/>
      <c r="K187" s="68"/>
      <c r="L187" s="68"/>
      <c r="M187" s="68"/>
    </row>
    <row r="188" spans="2:13" s="52" customFormat="1">
      <c r="B188" s="53"/>
      <c r="C188" s="98" t="s">
        <v>166</v>
      </c>
      <c r="D188" s="91">
        <v>1</v>
      </c>
      <c r="E188" s="57">
        <v>0</v>
      </c>
      <c r="F188" s="65"/>
      <c r="H188" s="68"/>
      <c r="I188" s="68"/>
      <c r="J188" s="68"/>
      <c r="K188" s="68"/>
      <c r="L188" s="68"/>
      <c r="M188" s="68"/>
    </row>
    <row r="189" spans="2:13" s="52" customFormat="1">
      <c r="B189" s="53"/>
      <c r="C189" s="98" t="s">
        <v>167</v>
      </c>
      <c r="D189" s="91">
        <v>100</v>
      </c>
      <c r="E189" s="57">
        <v>0</v>
      </c>
      <c r="F189" s="65"/>
      <c r="H189" s="68"/>
      <c r="I189" s="68"/>
      <c r="J189" s="68"/>
      <c r="K189" s="68"/>
      <c r="L189" s="68"/>
      <c r="M189" s="68"/>
    </row>
    <row r="190" spans="2:13" s="52" customFormat="1">
      <c r="B190" s="53"/>
      <c r="C190" s="98" t="s">
        <v>168</v>
      </c>
      <c r="D190" s="91">
        <v>200</v>
      </c>
      <c r="E190" s="57">
        <v>0</v>
      </c>
      <c r="F190" s="65"/>
      <c r="H190" s="68"/>
      <c r="I190" s="68"/>
      <c r="J190" s="68"/>
      <c r="K190" s="68"/>
      <c r="L190" s="68"/>
      <c r="M190" s="68"/>
    </row>
    <row r="191" spans="2:13" s="52" customFormat="1">
      <c r="B191" s="53"/>
      <c r="C191" s="98" t="s">
        <v>169</v>
      </c>
      <c r="D191" s="91">
        <v>500</v>
      </c>
      <c r="E191" s="57">
        <v>0</v>
      </c>
      <c r="F191" s="65"/>
      <c r="H191" s="68"/>
      <c r="I191" s="68"/>
      <c r="J191" s="68"/>
      <c r="K191" s="68"/>
      <c r="L191" s="68"/>
      <c r="M191" s="68"/>
    </row>
    <row r="192" spans="2:13" s="52" customFormat="1">
      <c r="B192" s="53"/>
      <c r="C192" s="98" t="s">
        <v>185</v>
      </c>
      <c r="D192" s="91" t="s">
        <v>171</v>
      </c>
      <c r="E192" s="57">
        <v>0</v>
      </c>
      <c r="F192" s="65"/>
      <c r="H192" s="68"/>
      <c r="I192" s="68"/>
      <c r="J192" s="68"/>
      <c r="K192" s="68"/>
      <c r="L192" s="68"/>
      <c r="M192" s="68"/>
    </row>
    <row r="193" spans="2:13" s="52" customFormat="1">
      <c r="B193" s="53"/>
      <c r="C193" s="98" t="s">
        <v>172</v>
      </c>
      <c r="D193" s="91">
        <v>10</v>
      </c>
      <c r="E193" s="57">
        <v>0</v>
      </c>
      <c r="F193" s="65"/>
      <c r="H193" s="68"/>
      <c r="I193" s="68"/>
      <c r="J193" s="68"/>
      <c r="K193" s="68"/>
      <c r="L193" s="68"/>
      <c r="M193" s="68"/>
    </row>
    <row r="194" spans="2:13" s="52" customFormat="1">
      <c r="B194" s="53"/>
      <c r="C194" s="98" t="s">
        <v>173</v>
      </c>
      <c r="D194" s="99">
        <v>1</v>
      </c>
      <c r="E194" s="57">
        <v>0</v>
      </c>
      <c r="F194" s="65"/>
      <c r="H194" s="68"/>
      <c r="I194" s="68"/>
      <c r="J194" s="68"/>
      <c r="K194" s="68"/>
      <c r="L194" s="68"/>
      <c r="M194" s="68"/>
    </row>
    <row r="195" spans="2:13" s="52" customFormat="1">
      <c r="B195" s="53"/>
      <c r="C195" s="84" t="s">
        <v>195</v>
      </c>
      <c r="D195" s="55" t="s">
        <v>171</v>
      </c>
      <c r="E195" s="57">
        <v>0</v>
      </c>
      <c r="F195" s="65"/>
      <c r="H195" s="68"/>
      <c r="I195" s="68"/>
      <c r="J195" s="68"/>
      <c r="K195" s="68"/>
      <c r="L195" s="68"/>
      <c r="M195" s="68"/>
    </row>
    <row r="196" spans="2:13" s="52" customFormat="1">
      <c r="B196" s="53"/>
      <c r="C196" s="84" t="s">
        <v>172</v>
      </c>
      <c r="D196" s="55">
        <v>10</v>
      </c>
      <c r="E196" s="57">
        <v>0</v>
      </c>
      <c r="F196" s="65"/>
      <c r="H196" s="68"/>
      <c r="I196" s="68"/>
      <c r="J196" s="68"/>
      <c r="K196" s="68"/>
      <c r="L196" s="68"/>
      <c r="M196" s="68"/>
    </row>
    <row r="197" spans="2:13" s="52" customFormat="1">
      <c r="B197" s="77" t="s">
        <v>196</v>
      </c>
      <c r="C197" s="78" t="s">
        <v>197</v>
      </c>
      <c r="D197" s="79">
        <v>1</v>
      </c>
      <c r="E197" s="80">
        <v>110550</v>
      </c>
      <c r="F197" s="81">
        <f>E197*D197</f>
        <v>110550</v>
      </c>
      <c r="H197" s="68"/>
      <c r="I197" s="68"/>
      <c r="J197" s="68"/>
      <c r="K197" s="68"/>
      <c r="L197" s="68"/>
      <c r="M197" s="68"/>
    </row>
    <row r="198" spans="2:13" s="52" customFormat="1" ht="24">
      <c r="B198" s="53"/>
      <c r="C198" s="98" t="s">
        <v>188</v>
      </c>
      <c r="D198" s="91">
        <v>1</v>
      </c>
      <c r="E198" s="57">
        <v>0</v>
      </c>
      <c r="F198" s="65"/>
      <c r="H198" s="68"/>
      <c r="I198" s="68"/>
      <c r="J198" s="68"/>
      <c r="K198" s="68"/>
      <c r="L198" s="68"/>
      <c r="M198" s="68"/>
    </row>
    <row r="199" spans="2:13" s="52" customFormat="1">
      <c r="B199" s="53"/>
      <c r="C199" s="98" t="s">
        <v>177</v>
      </c>
      <c r="D199" s="91">
        <v>1</v>
      </c>
      <c r="E199" s="57">
        <v>0</v>
      </c>
      <c r="F199" s="65"/>
      <c r="H199" s="68"/>
      <c r="I199" s="68"/>
      <c r="J199" s="68"/>
      <c r="K199" s="68"/>
      <c r="L199" s="68"/>
      <c r="M199" s="68"/>
    </row>
    <row r="200" spans="2:13" s="52" customFormat="1">
      <c r="B200" s="53"/>
      <c r="C200" s="98" t="s">
        <v>178</v>
      </c>
      <c r="D200" s="91">
        <v>1</v>
      </c>
      <c r="E200" s="57">
        <v>0</v>
      </c>
      <c r="F200" s="65"/>
      <c r="H200" s="68"/>
      <c r="I200" s="68"/>
      <c r="J200" s="68"/>
      <c r="K200" s="68"/>
      <c r="L200" s="68"/>
      <c r="M200" s="68"/>
    </row>
    <row r="201" spans="2:13" s="52" customFormat="1">
      <c r="B201" s="53"/>
      <c r="C201" s="98" t="s">
        <v>189</v>
      </c>
      <c r="D201" s="91">
        <v>2</v>
      </c>
      <c r="E201" s="57">
        <v>0</v>
      </c>
      <c r="F201" s="65"/>
      <c r="H201" s="68"/>
      <c r="I201" s="68"/>
      <c r="J201" s="68"/>
      <c r="K201" s="68"/>
      <c r="L201" s="68"/>
      <c r="M201" s="68"/>
    </row>
    <row r="202" spans="2:13" s="52" customFormat="1">
      <c r="B202" s="53"/>
      <c r="C202" s="98" t="s">
        <v>190</v>
      </c>
      <c r="D202" s="91">
        <v>1</v>
      </c>
      <c r="E202" s="57">
        <v>0</v>
      </c>
      <c r="F202" s="65"/>
      <c r="H202" s="68"/>
      <c r="I202" s="68"/>
      <c r="J202" s="68"/>
      <c r="K202" s="68"/>
      <c r="L202" s="68"/>
      <c r="M202" s="68"/>
    </row>
    <row r="203" spans="2:13" s="52" customFormat="1">
      <c r="B203" s="53"/>
      <c r="C203" s="98" t="s">
        <v>191</v>
      </c>
      <c r="D203" s="91">
        <v>1</v>
      </c>
      <c r="E203" s="57">
        <v>0</v>
      </c>
      <c r="F203" s="65"/>
      <c r="H203" s="68"/>
      <c r="I203" s="68"/>
      <c r="J203" s="68"/>
      <c r="K203" s="68"/>
      <c r="L203" s="68"/>
      <c r="M203" s="68"/>
    </row>
    <row r="204" spans="2:13" s="52" customFormat="1">
      <c r="B204" s="53"/>
      <c r="C204" s="98" t="s">
        <v>198</v>
      </c>
      <c r="D204" s="91">
        <v>1</v>
      </c>
      <c r="E204" s="57">
        <v>0</v>
      </c>
      <c r="F204" s="65"/>
      <c r="H204" s="68"/>
      <c r="I204" s="68"/>
      <c r="J204" s="68"/>
      <c r="K204" s="68"/>
      <c r="L204" s="68"/>
      <c r="M204" s="68"/>
    </row>
    <row r="205" spans="2:13" s="52" customFormat="1">
      <c r="B205" s="53"/>
      <c r="C205" s="98" t="s">
        <v>192</v>
      </c>
      <c r="D205" s="91">
        <v>1</v>
      </c>
      <c r="E205" s="57">
        <v>0</v>
      </c>
      <c r="F205" s="65"/>
      <c r="H205" s="68"/>
      <c r="I205" s="68"/>
      <c r="J205" s="68"/>
      <c r="K205" s="68"/>
      <c r="L205" s="68"/>
      <c r="M205" s="68"/>
    </row>
    <row r="206" spans="2:13" s="52" customFormat="1">
      <c r="B206" s="53"/>
      <c r="C206" s="98" t="s">
        <v>193</v>
      </c>
      <c r="D206" s="91">
        <v>1</v>
      </c>
      <c r="E206" s="57">
        <v>0</v>
      </c>
      <c r="F206" s="65"/>
      <c r="H206" s="68"/>
      <c r="I206" s="68"/>
      <c r="J206" s="68"/>
      <c r="K206" s="68"/>
      <c r="L206" s="68"/>
      <c r="M206" s="68"/>
    </row>
    <row r="207" spans="2:13" s="52" customFormat="1">
      <c r="B207" s="53"/>
      <c r="C207" s="98" t="s">
        <v>183</v>
      </c>
      <c r="D207" s="91">
        <v>3</v>
      </c>
      <c r="E207" s="57">
        <v>0</v>
      </c>
      <c r="F207" s="65"/>
      <c r="H207" s="68"/>
      <c r="I207" s="68"/>
      <c r="J207" s="68"/>
      <c r="K207" s="68"/>
      <c r="L207" s="68"/>
      <c r="M207" s="68"/>
    </row>
    <row r="208" spans="2:13" s="52" customFormat="1">
      <c r="B208" s="53"/>
      <c r="C208" s="98" t="s">
        <v>152</v>
      </c>
      <c r="D208" s="91">
        <v>1</v>
      </c>
      <c r="E208" s="57">
        <v>0</v>
      </c>
      <c r="F208" s="65"/>
      <c r="H208" s="68"/>
      <c r="I208" s="68"/>
      <c r="J208" s="68"/>
      <c r="K208" s="68"/>
      <c r="L208" s="68"/>
      <c r="M208" s="68"/>
    </row>
    <row r="209" spans="2:13" s="52" customFormat="1">
      <c r="B209" s="53"/>
      <c r="C209" s="98" t="s">
        <v>194</v>
      </c>
      <c r="D209" s="91">
        <v>1</v>
      </c>
      <c r="E209" s="57">
        <v>0</v>
      </c>
      <c r="F209" s="65"/>
      <c r="H209" s="68"/>
      <c r="I209" s="68"/>
      <c r="J209" s="68"/>
      <c r="K209" s="68"/>
      <c r="L209" s="68"/>
      <c r="M209" s="68"/>
    </row>
    <row r="210" spans="2:13" s="52" customFormat="1" ht="25.5">
      <c r="B210" s="53"/>
      <c r="C210" s="92" t="s">
        <v>159</v>
      </c>
      <c r="D210" s="93">
        <v>1</v>
      </c>
      <c r="E210" s="57">
        <v>0</v>
      </c>
      <c r="F210" s="65"/>
      <c r="H210" s="68"/>
      <c r="I210" s="68"/>
      <c r="J210" s="68"/>
      <c r="K210" s="68"/>
      <c r="L210" s="68"/>
      <c r="M210" s="68"/>
    </row>
    <row r="211" spans="2:13" s="52" customFormat="1" ht="14.25" customHeight="1">
      <c r="B211" s="53"/>
      <c r="C211" s="94" t="s">
        <v>160</v>
      </c>
      <c r="D211" s="95"/>
      <c r="E211" s="57">
        <v>0</v>
      </c>
      <c r="F211" s="65"/>
      <c r="H211" s="68"/>
      <c r="I211" s="68"/>
      <c r="J211" s="68"/>
      <c r="K211" s="68"/>
      <c r="L211" s="68"/>
      <c r="M211" s="68"/>
    </row>
    <row r="212" spans="2:13" s="52" customFormat="1">
      <c r="B212" s="53"/>
      <c r="C212" s="98" t="s">
        <v>161</v>
      </c>
      <c r="D212" s="91">
        <v>1</v>
      </c>
      <c r="E212" s="57">
        <v>0</v>
      </c>
      <c r="F212" s="65"/>
      <c r="H212" s="68"/>
      <c r="I212" s="68"/>
      <c r="J212" s="68"/>
      <c r="K212" s="68"/>
      <c r="L212" s="68"/>
      <c r="M212" s="68"/>
    </row>
    <row r="213" spans="2:13" s="52" customFormat="1">
      <c r="B213" s="53"/>
      <c r="C213" s="98" t="s">
        <v>162</v>
      </c>
      <c r="D213" s="91">
        <v>5</v>
      </c>
      <c r="E213" s="57">
        <v>0</v>
      </c>
      <c r="F213" s="65"/>
      <c r="H213" s="68"/>
      <c r="I213" s="68"/>
      <c r="J213" s="68"/>
      <c r="K213" s="68"/>
      <c r="L213" s="68"/>
      <c r="M213" s="68"/>
    </row>
    <row r="214" spans="2:13" s="52" customFormat="1">
      <c r="B214" s="53"/>
      <c r="C214" s="98" t="s">
        <v>163</v>
      </c>
      <c r="D214" s="91">
        <v>1</v>
      </c>
      <c r="E214" s="57">
        <v>0</v>
      </c>
      <c r="F214" s="65"/>
      <c r="H214" s="68"/>
      <c r="I214" s="68"/>
      <c r="J214" s="68"/>
      <c r="K214" s="68"/>
      <c r="L214" s="68"/>
      <c r="M214" s="68"/>
    </row>
    <row r="215" spans="2:13" s="52" customFormat="1">
      <c r="B215" s="53"/>
      <c r="C215" s="98" t="s">
        <v>164</v>
      </c>
      <c r="D215" s="91">
        <v>1</v>
      </c>
      <c r="E215" s="57">
        <v>0</v>
      </c>
      <c r="F215" s="65"/>
      <c r="H215" s="68"/>
      <c r="I215" s="68"/>
      <c r="J215" s="68"/>
      <c r="K215" s="68"/>
      <c r="L215" s="68"/>
      <c r="M215" s="68"/>
    </row>
    <row r="216" spans="2:13" s="52" customFormat="1">
      <c r="B216" s="53"/>
      <c r="C216" s="98" t="s">
        <v>165</v>
      </c>
      <c r="D216" s="91">
        <v>1</v>
      </c>
      <c r="E216" s="57">
        <v>0</v>
      </c>
      <c r="F216" s="65"/>
      <c r="H216" s="68"/>
      <c r="I216" s="68"/>
      <c r="J216" s="68"/>
      <c r="K216" s="68"/>
      <c r="L216" s="68"/>
      <c r="M216" s="68"/>
    </row>
    <row r="217" spans="2:13" s="52" customFormat="1">
      <c r="B217" s="53"/>
      <c r="C217" s="98" t="s">
        <v>166</v>
      </c>
      <c r="D217" s="91">
        <v>1</v>
      </c>
      <c r="E217" s="57">
        <v>0</v>
      </c>
      <c r="F217" s="65"/>
      <c r="H217" s="68"/>
      <c r="I217" s="68"/>
      <c r="J217" s="68"/>
      <c r="K217" s="68"/>
      <c r="L217" s="68"/>
      <c r="M217" s="68"/>
    </row>
    <row r="218" spans="2:13" s="52" customFormat="1">
      <c r="B218" s="53"/>
      <c r="C218" s="98" t="s">
        <v>167</v>
      </c>
      <c r="D218" s="91">
        <v>100</v>
      </c>
      <c r="E218" s="57">
        <v>0</v>
      </c>
      <c r="F218" s="65"/>
      <c r="H218" s="68"/>
      <c r="I218" s="68"/>
      <c r="J218" s="68"/>
      <c r="K218" s="68"/>
      <c r="L218" s="68"/>
      <c r="M218" s="68"/>
    </row>
    <row r="219" spans="2:13" s="52" customFormat="1">
      <c r="B219" s="53"/>
      <c r="C219" s="98" t="s">
        <v>168</v>
      </c>
      <c r="D219" s="91">
        <v>200</v>
      </c>
      <c r="E219" s="57">
        <v>0</v>
      </c>
      <c r="F219" s="65"/>
      <c r="H219" s="68"/>
      <c r="I219" s="68"/>
      <c r="J219" s="68"/>
      <c r="K219" s="68"/>
      <c r="L219" s="68"/>
      <c r="M219" s="68"/>
    </row>
    <row r="220" spans="2:13" s="52" customFormat="1">
      <c r="B220" s="53"/>
      <c r="C220" s="98" t="s">
        <v>169</v>
      </c>
      <c r="D220" s="91">
        <v>500</v>
      </c>
      <c r="E220" s="57">
        <v>0</v>
      </c>
      <c r="F220" s="65"/>
      <c r="H220" s="68"/>
      <c r="I220" s="68"/>
      <c r="J220" s="68"/>
      <c r="K220" s="68"/>
      <c r="L220" s="68"/>
      <c r="M220" s="68"/>
    </row>
    <row r="221" spans="2:13" s="52" customFormat="1">
      <c r="B221" s="53"/>
      <c r="C221" s="98" t="s">
        <v>185</v>
      </c>
      <c r="D221" s="91" t="s">
        <v>171</v>
      </c>
      <c r="E221" s="57">
        <v>0</v>
      </c>
      <c r="F221" s="65"/>
      <c r="H221" s="68"/>
      <c r="I221" s="68"/>
      <c r="J221" s="68"/>
      <c r="K221" s="68"/>
      <c r="L221" s="68"/>
      <c r="M221" s="68"/>
    </row>
    <row r="222" spans="2:13" s="52" customFormat="1">
      <c r="B222" s="53"/>
      <c r="C222" s="98" t="s">
        <v>172</v>
      </c>
      <c r="D222" s="91">
        <v>10</v>
      </c>
      <c r="E222" s="57">
        <v>0</v>
      </c>
      <c r="F222" s="65"/>
      <c r="H222" s="68"/>
      <c r="I222" s="68"/>
      <c r="J222" s="68"/>
      <c r="K222" s="68"/>
      <c r="L222" s="68"/>
      <c r="M222" s="68"/>
    </row>
    <row r="223" spans="2:13" s="52" customFormat="1">
      <c r="B223" s="53"/>
      <c r="C223" s="98" t="s">
        <v>173</v>
      </c>
      <c r="D223" s="91">
        <v>1</v>
      </c>
      <c r="E223" s="57">
        <v>0</v>
      </c>
      <c r="F223" s="65"/>
      <c r="H223" s="68"/>
      <c r="I223" s="68"/>
      <c r="J223" s="68"/>
      <c r="K223" s="68"/>
      <c r="L223" s="68"/>
      <c r="M223" s="68"/>
    </row>
    <row r="224" spans="2:13" s="52" customFormat="1" ht="13.5" thickBot="1">
      <c r="B224" s="100"/>
      <c r="C224" s="101"/>
      <c r="D224" s="102"/>
      <c r="E224" s="89" t="s">
        <v>199</v>
      </c>
      <c r="F224" s="89">
        <f>F197+F169+F143+F117</f>
        <v>427350</v>
      </c>
      <c r="H224" s="68"/>
      <c r="I224" s="68"/>
      <c r="J224" s="68"/>
      <c r="K224" s="68"/>
      <c r="L224" s="68"/>
      <c r="M224" s="68"/>
    </row>
    <row r="225" spans="2:13" s="52" customFormat="1" ht="15.75" customHeight="1" thickBot="1">
      <c r="B225" s="178" t="s">
        <v>200</v>
      </c>
      <c r="C225" s="179"/>
      <c r="D225" s="179"/>
      <c r="E225" s="179"/>
      <c r="F225" s="180"/>
      <c r="H225" s="68"/>
      <c r="I225" s="68"/>
      <c r="J225" s="68"/>
      <c r="K225" s="68"/>
      <c r="L225" s="68"/>
      <c r="M225" s="68"/>
    </row>
    <row r="226" spans="2:13" s="52" customFormat="1">
      <c r="B226" s="77" t="s">
        <v>201</v>
      </c>
      <c r="C226" s="78" t="s">
        <v>202</v>
      </c>
      <c r="D226" s="79">
        <v>1</v>
      </c>
      <c r="E226" s="80">
        <v>735253.5</v>
      </c>
      <c r="F226" s="81">
        <f>E226*D226</f>
        <v>735253.5</v>
      </c>
      <c r="H226" s="68"/>
      <c r="I226" s="68"/>
      <c r="J226" s="68"/>
      <c r="K226" s="68"/>
      <c r="L226" s="68"/>
      <c r="M226" s="68"/>
    </row>
    <row r="227" spans="2:13" s="52" customFormat="1">
      <c r="B227" s="53"/>
      <c r="C227" s="82" t="s">
        <v>25</v>
      </c>
      <c r="D227" s="55"/>
      <c r="E227" s="57">
        <v>0</v>
      </c>
      <c r="F227" s="65"/>
      <c r="H227" s="68"/>
      <c r="I227" s="68"/>
      <c r="J227" s="68"/>
      <c r="K227" s="68"/>
      <c r="L227" s="68"/>
      <c r="M227" s="68"/>
    </row>
    <row r="228" spans="2:13" s="52" customFormat="1">
      <c r="B228" s="64" t="s">
        <v>203</v>
      </c>
      <c r="C228" s="84" t="s">
        <v>204</v>
      </c>
      <c r="D228" s="55">
        <v>1</v>
      </c>
      <c r="E228" s="57">
        <v>45000</v>
      </c>
      <c r="F228" s="65">
        <f>E228*D228</f>
        <v>45000</v>
      </c>
      <c r="H228" s="68"/>
      <c r="I228" s="68"/>
      <c r="J228" s="68"/>
      <c r="K228" s="68"/>
      <c r="L228" s="68"/>
      <c r="M228" s="68"/>
    </row>
    <row r="229" spans="2:13" s="52" customFormat="1" ht="25.5">
      <c r="B229" s="64" t="s">
        <v>205</v>
      </c>
      <c r="C229" s="103" t="s">
        <v>206</v>
      </c>
      <c r="D229" s="104">
        <v>1</v>
      </c>
      <c r="E229" s="105">
        <v>313474.5</v>
      </c>
      <c r="F229" s="106">
        <f>E229*D229</f>
        <v>313474.5</v>
      </c>
      <c r="H229" s="68"/>
      <c r="I229" s="68"/>
      <c r="J229" s="68"/>
      <c r="K229" s="107"/>
      <c r="L229" s="68"/>
      <c r="M229" s="68"/>
    </row>
    <row r="230" spans="2:13" s="52" customFormat="1">
      <c r="B230" s="64"/>
      <c r="C230" s="108" t="s">
        <v>207</v>
      </c>
      <c r="D230" s="109">
        <v>1</v>
      </c>
      <c r="E230" s="57">
        <v>0</v>
      </c>
      <c r="F230" s="65"/>
      <c r="H230" s="68"/>
      <c r="I230" s="68"/>
      <c r="J230" s="68"/>
      <c r="K230" s="107"/>
      <c r="L230" s="68"/>
      <c r="M230" s="68"/>
    </row>
    <row r="231" spans="2:13" s="52" customFormat="1">
      <c r="B231" s="64"/>
      <c r="C231" s="108" t="s">
        <v>208</v>
      </c>
      <c r="D231" s="109">
        <v>1</v>
      </c>
      <c r="E231" s="57">
        <v>0</v>
      </c>
      <c r="F231" s="65"/>
      <c r="H231" s="68"/>
      <c r="I231" s="68"/>
      <c r="J231" s="68"/>
      <c r="K231" s="107"/>
      <c r="L231" s="68"/>
      <c r="M231" s="68"/>
    </row>
    <row r="232" spans="2:13" s="52" customFormat="1">
      <c r="B232" s="64"/>
      <c r="C232" s="110" t="s">
        <v>209</v>
      </c>
      <c r="D232" s="109">
        <v>1</v>
      </c>
      <c r="E232" s="57">
        <v>0</v>
      </c>
      <c r="F232" s="65"/>
      <c r="H232" s="68"/>
      <c r="I232" s="68"/>
      <c r="J232" s="68"/>
      <c r="K232" s="107"/>
      <c r="L232" s="68"/>
      <c r="M232" s="68"/>
    </row>
    <row r="233" spans="2:13" s="52" customFormat="1">
      <c r="B233" s="64"/>
      <c r="C233" s="108" t="s">
        <v>210</v>
      </c>
      <c r="D233" s="109">
        <v>2</v>
      </c>
      <c r="E233" s="57">
        <v>0</v>
      </c>
      <c r="F233" s="65"/>
      <c r="H233" s="68"/>
      <c r="I233" s="68"/>
      <c r="J233" s="68"/>
      <c r="K233" s="107"/>
      <c r="L233" s="68"/>
      <c r="M233" s="68"/>
    </row>
    <row r="234" spans="2:13" s="52" customFormat="1">
      <c r="B234" s="64"/>
      <c r="C234" s="110" t="s">
        <v>211</v>
      </c>
      <c r="D234" s="111">
        <v>2</v>
      </c>
      <c r="E234" s="57">
        <v>0</v>
      </c>
      <c r="F234" s="65"/>
      <c r="H234" s="68"/>
      <c r="I234" s="68"/>
      <c r="J234" s="68"/>
      <c r="K234" s="107"/>
      <c r="L234" s="68"/>
      <c r="M234" s="68"/>
    </row>
    <row r="235" spans="2:13" s="52" customFormat="1">
      <c r="B235" s="64"/>
      <c r="C235" s="108" t="s">
        <v>212</v>
      </c>
      <c r="D235" s="109">
        <v>1</v>
      </c>
      <c r="E235" s="57">
        <v>0</v>
      </c>
      <c r="F235" s="65"/>
      <c r="H235" s="68"/>
      <c r="I235" s="68"/>
      <c r="J235" s="68"/>
      <c r="K235" s="107"/>
      <c r="L235" s="68"/>
      <c r="M235" s="68"/>
    </row>
    <row r="236" spans="2:13" s="52" customFormat="1">
      <c r="B236" s="64"/>
      <c r="C236" s="108" t="s">
        <v>213</v>
      </c>
      <c r="D236" s="109">
        <v>6</v>
      </c>
      <c r="E236" s="57">
        <v>0</v>
      </c>
      <c r="F236" s="65"/>
      <c r="H236" s="68"/>
      <c r="I236" s="68"/>
      <c r="J236" s="68"/>
      <c r="K236" s="107"/>
      <c r="L236" s="68"/>
      <c r="M236" s="68"/>
    </row>
    <row r="237" spans="2:13" s="52" customFormat="1">
      <c r="B237" s="64"/>
      <c r="C237" s="110" t="s">
        <v>214</v>
      </c>
      <c r="D237" s="111">
        <v>1</v>
      </c>
      <c r="E237" s="57">
        <v>0</v>
      </c>
      <c r="F237" s="65"/>
      <c r="H237" s="68"/>
      <c r="I237" s="68"/>
      <c r="J237" s="68"/>
      <c r="K237" s="107"/>
      <c r="L237" s="68"/>
      <c r="M237" s="68"/>
    </row>
    <row r="238" spans="2:13" s="52" customFormat="1">
      <c r="B238" s="64"/>
      <c r="C238" s="112" t="s">
        <v>215</v>
      </c>
      <c r="D238" s="111">
        <v>2</v>
      </c>
      <c r="E238" s="57">
        <v>0</v>
      </c>
      <c r="F238" s="65"/>
      <c r="H238" s="68"/>
      <c r="I238" s="68"/>
      <c r="J238" s="68"/>
      <c r="K238" s="107"/>
      <c r="L238" s="68"/>
      <c r="M238" s="68"/>
    </row>
    <row r="239" spans="2:13" s="52" customFormat="1">
      <c r="B239" s="64"/>
      <c r="C239" s="113" t="s">
        <v>216</v>
      </c>
      <c r="D239" s="114">
        <v>1</v>
      </c>
      <c r="E239" s="57">
        <v>0</v>
      </c>
      <c r="F239" s="65"/>
      <c r="H239" s="68"/>
      <c r="I239" s="68"/>
      <c r="J239" s="68"/>
      <c r="K239" s="107"/>
      <c r="L239" s="68"/>
      <c r="M239" s="68"/>
    </row>
    <row r="240" spans="2:13" s="52" customFormat="1">
      <c r="B240" s="64" t="s">
        <v>217</v>
      </c>
      <c r="C240" s="115" t="s">
        <v>218</v>
      </c>
      <c r="D240" s="116">
        <v>1</v>
      </c>
      <c r="E240" s="117">
        <v>224236.5</v>
      </c>
      <c r="F240" s="118">
        <f>E240*D240</f>
        <v>224236.5</v>
      </c>
      <c r="H240" s="68"/>
      <c r="I240" s="68"/>
      <c r="J240" s="68"/>
      <c r="K240" s="107"/>
      <c r="L240" s="68"/>
      <c r="M240" s="68"/>
    </row>
    <row r="241" spans="2:13" s="52" customFormat="1">
      <c r="B241" s="64"/>
      <c r="C241" s="119" t="s">
        <v>214</v>
      </c>
      <c r="D241" s="120">
        <v>1</v>
      </c>
      <c r="E241" s="57">
        <v>0</v>
      </c>
      <c r="F241" s="65"/>
      <c r="H241" s="68"/>
      <c r="I241" s="68"/>
      <c r="J241" s="68"/>
      <c r="K241" s="107"/>
      <c r="L241" s="68"/>
      <c r="M241" s="68"/>
    </row>
    <row r="242" spans="2:13" s="52" customFormat="1">
      <c r="B242" s="64"/>
      <c r="C242" s="121" t="s">
        <v>219</v>
      </c>
      <c r="D242" s="120">
        <v>1</v>
      </c>
      <c r="E242" s="57">
        <v>0</v>
      </c>
      <c r="F242" s="65"/>
      <c r="H242" s="68"/>
      <c r="I242" s="68"/>
      <c r="J242" s="68"/>
      <c r="K242" s="107"/>
      <c r="L242" s="68"/>
      <c r="M242" s="68"/>
    </row>
    <row r="243" spans="2:13" s="52" customFormat="1">
      <c r="B243" s="64"/>
      <c r="C243" s="121" t="s">
        <v>210</v>
      </c>
      <c r="D243" s="120">
        <v>1</v>
      </c>
      <c r="E243" s="57">
        <v>0</v>
      </c>
      <c r="F243" s="65"/>
      <c r="H243" s="68"/>
      <c r="I243" s="68"/>
      <c r="J243" s="68"/>
      <c r="K243" s="107"/>
      <c r="L243" s="68"/>
      <c r="M243" s="68"/>
    </row>
    <row r="244" spans="2:13" s="52" customFormat="1">
      <c r="B244" s="64"/>
      <c r="C244" s="121" t="s">
        <v>220</v>
      </c>
      <c r="D244" s="120">
        <v>1</v>
      </c>
      <c r="E244" s="57">
        <v>0</v>
      </c>
      <c r="F244" s="65"/>
      <c r="H244" s="68"/>
      <c r="I244" s="68"/>
      <c r="J244" s="68"/>
      <c r="K244" s="107"/>
      <c r="L244" s="68"/>
      <c r="M244" s="68"/>
    </row>
    <row r="245" spans="2:13" s="52" customFormat="1">
      <c r="B245" s="64"/>
      <c r="C245" s="121" t="s">
        <v>212</v>
      </c>
      <c r="D245" s="120">
        <v>1</v>
      </c>
      <c r="E245" s="57">
        <v>0</v>
      </c>
      <c r="F245" s="65"/>
      <c r="H245" s="68"/>
      <c r="I245" s="68"/>
      <c r="J245" s="68"/>
      <c r="K245" s="107"/>
      <c r="L245" s="68"/>
      <c r="M245" s="68"/>
    </row>
    <row r="246" spans="2:13" s="52" customFormat="1">
      <c r="B246" s="64"/>
      <c r="C246" s="121" t="s">
        <v>221</v>
      </c>
      <c r="D246" s="120">
        <v>5</v>
      </c>
      <c r="E246" s="57">
        <v>0</v>
      </c>
      <c r="F246" s="65"/>
      <c r="H246" s="68"/>
      <c r="I246" s="68"/>
      <c r="J246" s="68"/>
      <c r="K246" s="107"/>
      <c r="L246" s="68"/>
      <c r="M246" s="68"/>
    </row>
    <row r="247" spans="2:13" s="52" customFormat="1">
      <c r="B247" s="64"/>
      <c r="C247" s="121" t="s">
        <v>215</v>
      </c>
      <c r="D247" s="120">
        <v>1</v>
      </c>
      <c r="E247" s="57">
        <v>0</v>
      </c>
      <c r="F247" s="65"/>
      <c r="H247" s="68"/>
      <c r="I247" s="68"/>
      <c r="J247" s="68"/>
      <c r="K247" s="107"/>
      <c r="L247" s="68"/>
      <c r="M247" s="68"/>
    </row>
    <row r="248" spans="2:13" s="52" customFormat="1">
      <c r="B248" s="64"/>
      <c r="C248" s="121" t="s">
        <v>216</v>
      </c>
      <c r="D248" s="120">
        <v>1</v>
      </c>
      <c r="E248" s="57">
        <v>0</v>
      </c>
      <c r="F248" s="65"/>
      <c r="H248" s="68"/>
      <c r="I248" s="68"/>
      <c r="J248" s="68"/>
      <c r="K248" s="107"/>
      <c r="L248" s="68"/>
      <c r="M248" s="68"/>
    </row>
    <row r="249" spans="2:13" s="52" customFormat="1">
      <c r="B249" s="64" t="s">
        <v>222</v>
      </c>
      <c r="C249" s="122" t="s">
        <v>223</v>
      </c>
      <c r="D249" s="123">
        <v>1</v>
      </c>
      <c r="E249" s="124">
        <v>152542.5</v>
      </c>
      <c r="F249" s="125">
        <f>E249*D249</f>
        <v>152542.5</v>
      </c>
      <c r="H249" s="68"/>
      <c r="I249" s="68"/>
      <c r="J249" s="68"/>
      <c r="K249" s="107"/>
      <c r="L249" s="68"/>
      <c r="M249" s="68"/>
    </row>
    <row r="250" spans="2:13" s="52" customFormat="1">
      <c r="B250" s="53"/>
      <c r="C250" s="121" t="s">
        <v>224</v>
      </c>
      <c r="D250" s="120">
        <v>1</v>
      </c>
      <c r="E250" s="57">
        <v>0</v>
      </c>
      <c r="F250" s="65"/>
      <c r="H250" s="68"/>
      <c r="I250" s="68"/>
      <c r="J250" s="68"/>
      <c r="K250" s="68"/>
      <c r="L250" s="68"/>
      <c r="M250" s="68"/>
    </row>
    <row r="251" spans="2:13" s="52" customFormat="1">
      <c r="B251" s="53"/>
      <c r="C251" s="121" t="s">
        <v>225</v>
      </c>
      <c r="D251" s="120">
        <v>1</v>
      </c>
      <c r="E251" s="57">
        <v>0</v>
      </c>
      <c r="F251" s="65"/>
      <c r="H251" s="68"/>
      <c r="I251" s="68"/>
      <c r="J251" s="68"/>
      <c r="K251" s="68"/>
      <c r="L251" s="68"/>
      <c r="M251" s="68"/>
    </row>
    <row r="252" spans="2:13" s="52" customFormat="1">
      <c r="B252" s="53"/>
      <c r="C252" s="121" t="s">
        <v>210</v>
      </c>
      <c r="D252" s="120">
        <v>1</v>
      </c>
      <c r="E252" s="57">
        <v>0</v>
      </c>
      <c r="F252" s="65"/>
      <c r="H252" s="68"/>
      <c r="I252" s="68"/>
      <c r="J252" s="68"/>
      <c r="K252" s="68"/>
      <c r="L252" s="68"/>
      <c r="M252" s="68"/>
    </row>
    <row r="253" spans="2:13" s="52" customFormat="1">
      <c r="B253" s="53"/>
      <c r="C253" s="121" t="s">
        <v>220</v>
      </c>
      <c r="D253" s="120">
        <v>1</v>
      </c>
      <c r="E253" s="57">
        <v>0</v>
      </c>
      <c r="F253" s="65"/>
      <c r="H253" s="68"/>
      <c r="I253" s="68"/>
      <c r="J253" s="68"/>
      <c r="K253" s="68"/>
      <c r="L253" s="68"/>
      <c r="M253" s="68"/>
    </row>
    <row r="254" spans="2:13" s="52" customFormat="1">
      <c r="B254" s="53"/>
      <c r="C254" s="121" t="s">
        <v>221</v>
      </c>
      <c r="D254" s="120">
        <v>2</v>
      </c>
      <c r="E254" s="57">
        <v>0</v>
      </c>
      <c r="F254" s="65"/>
      <c r="H254" s="68"/>
      <c r="I254" s="68"/>
      <c r="J254" s="68"/>
      <c r="K254" s="68"/>
      <c r="L254" s="68"/>
      <c r="M254" s="68"/>
    </row>
    <row r="255" spans="2:13" s="52" customFormat="1">
      <c r="B255" s="53"/>
      <c r="C255" s="121" t="s">
        <v>215</v>
      </c>
      <c r="D255" s="120">
        <v>1</v>
      </c>
      <c r="E255" s="57">
        <v>0</v>
      </c>
      <c r="F255" s="65"/>
      <c r="H255" s="68"/>
      <c r="I255" s="68"/>
      <c r="J255" s="68"/>
      <c r="K255" s="68"/>
      <c r="L255" s="68"/>
      <c r="M255" s="68"/>
    </row>
    <row r="256" spans="2:13" s="52" customFormat="1">
      <c r="B256" s="53"/>
      <c r="C256" s="121" t="s">
        <v>216</v>
      </c>
      <c r="D256" s="120">
        <v>1</v>
      </c>
      <c r="E256" s="57">
        <v>0</v>
      </c>
      <c r="F256" s="65"/>
      <c r="H256" s="68"/>
      <c r="I256" s="68"/>
      <c r="J256" s="68"/>
      <c r="K256" s="68"/>
      <c r="L256" s="68"/>
      <c r="M256" s="68"/>
    </row>
    <row r="257" spans="2:13" s="126" customFormat="1">
      <c r="B257" s="64" t="s">
        <v>226</v>
      </c>
      <c r="C257" s="78" t="s">
        <v>227</v>
      </c>
      <c r="D257" s="79">
        <v>1</v>
      </c>
      <c r="E257" s="80">
        <v>0</v>
      </c>
      <c r="F257" s="81"/>
      <c r="H257" s="68"/>
      <c r="I257" s="68"/>
      <c r="J257" s="68"/>
      <c r="K257" s="68"/>
      <c r="L257" s="68"/>
      <c r="M257" s="68"/>
    </row>
    <row r="258" spans="2:13" s="52" customFormat="1">
      <c r="B258" s="53"/>
      <c r="C258" s="82" t="s">
        <v>25</v>
      </c>
      <c r="D258" s="55"/>
      <c r="E258" s="57">
        <v>0</v>
      </c>
      <c r="F258" s="65"/>
      <c r="H258" s="68"/>
      <c r="I258" s="68"/>
      <c r="J258" s="68"/>
      <c r="K258" s="68"/>
      <c r="L258" s="68"/>
      <c r="M258" s="68"/>
    </row>
    <row r="259" spans="2:13" s="52" customFormat="1">
      <c r="B259" s="53"/>
      <c r="C259" s="84" t="s">
        <v>228</v>
      </c>
      <c r="D259" s="55">
        <v>1</v>
      </c>
      <c r="E259" s="57">
        <v>0</v>
      </c>
      <c r="F259" s="65"/>
      <c r="H259" s="68"/>
      <c r="I259" s="68"/>
      <c r="J259" s="68"/>
      <c r="K259" s="68"/>
      <c r="L259" s="68"/>
      <c r="M259" s="68"/>
    </row>
    <row r="260" spans="2:13" s="52" customFormat="1" ht="17.25" customHeight="1">
      <c r="B260" s="53"/>
      <c r="C260" s="84" t="s">
        <v>229</v>
      </c>
      <c r="D260" s="55">
        <v>1</v>
      </c>
      <c r="E260" s="57">
        <v>0</v>
      </c>
      <c r="F260" s="65"/>
      <c r="H260" s="68"/>
      <c r="I260" s="68"/>
      <c r="J260" s="68"/>
      <c r="K260" s="68"/>
      <c r="L260" s="68"/>
      <c r="M260" s="68"/>
    </row>
    <row r="261" spans="2:13" s="52" customFormat="1">
      <c r="B261" s="77" t="s">
        <v>230</v>
      </c>
      <c r="C261" s="78" t="s">
        <v>231</v>
      </c>
      <c r="D261" s="79">
        <v>2</v>
      </c>
      <c r="E261" s="80">
        <v>247500</v>
      </c>
      <c r="F261" s="81">
        <f>E261*D261</f>
        <v>495000</v>
      </c>
      <c r="H261" s="68"/>
      <c r="I261" s="68"/>
      <c r="J261" s="68"/>
      <c r="K261" s="68"/>
      <c r="L261" s="68"/>
      <c r="M261" s="68"/>
    </row>
    <row r="262" spans="2:13" s="52" customFormat="1">
      <c r="B262" s="53"/>
      <c r="C262" s="82" t="s">
        <v>25</v>
      </c>
      <c r="D262" s="55"/>
      <c r="E262" s="57">
        <v>0</v>
      </c>
      <c r="F262" s="65"/>
      <c r="H262" s="68"/>
      <c r="I262" s="68"/>
      <c r="J262" s="68"/>
      <c r="K262" s="68"/>
      <c r="L262" s="68"/>
      <c r="M262" s="68"/>
    </row>
    <row r="263" spans="2:13" s="52" customFormat="1">
      <c r="B263" s="53"/>
      <c r="C263" s="78" t="s">
        <v>232</v>
      </c>
      <c r="D263" s="55">
        <v>1</v>
      </c>
      <c r="E263" s="57">
        <v>0</v>
      </c>
      <c r="F263" s="65"/>
      <c r="H263" s="68"/>
      <c r="I263" s="68"/>
      <c r="J263" s="68"/>
      <c r="K263" s="68"/>
      <c r="L263" s="68"/>
      <c r="M263" s="68"/>
    </row>
    <row r="264" spans="2:13" s="52" customFormat="1">
      <c r="B264" s="53"/>
      <c r="C264" s="84" t="s">
        <v>233</v>
      </c>
      <c r="D264" s="55">
        <v>1</v>
      </c>
      <c r="E264" s="57">
        <v>0</v>
      </c>
      <c r="F264" s="65"/>
      <c r="H264" s="68"/>
      <c r="I264" s="68"/>
      <c r="J264" s="68"/>
      <c r="K264" s="68"/>
      <c r="L264" s="68"/>
      <c r="M264" s="68"/>
    </row>
    <row r="265" spans="2:13" s="52" customFormat="1">
      <c r="B265" s="53"/>
      <c r="C265" s="78" t="s">
        <v>234</v>
      </c>
      <c r="D265" s="55">
        <v>1</v>
      </c>
      <c r="E265" s="57">
        <v>0</v>
      </c>
      <c r="F265" s="65"/>
      <c r="H265" s="68"/>
      <c r="I265" s="68"/>
      <c r="J265" s="68"/>
      <c r="K265" s="68"/>
      <c r="L265" s="68"/>
      <c r="M265" s="68"/>
    </row>
    <row r="266" spans="2:13" s="52" customFormat="1">
      <c r="B266" s="53"/>
      <c r="C266" s="78" t="s">
        <v>235</v>
      </c>
      <c r="D266" s="55">
        <v>1</v>
      </c>
      <c r="E266" s="57">
        <v>0</v>
      </c>
      <c r="F266" s="65"/>
      <c r="H266" s="68"/>
      <c r="I266" s="68"/>
      <c r="J266" s="68"/>
      <c r="K266" s="68"/>
      <c r="L266" s="68"/>
      <c r="M266" s="68"/>
    </row>
    <row r="267" spans="2:13" s="52" customFormat="1">
      <c r="B267" s="53"/>
      <c r="C267" s="84" t="s">
        <v>236</v>
      </c>
      <c r="D267" s="55">
        <v>1</v>
      </c>
      <c r="E267" s="57">
        <v>0</v>
      </c>
      <c r="F267" s="65"/>
      <c r="H267" s="68"/>
      <c r="I267" s="68"/>
      <c r="J267" s="68"/>
      <c r="K267" s="68"/>
      <c r="L267" s="68"/>
      <c r="M267" s="68"/>
    </row>
    <row r="268" spans="2:13" s="52" customFormat="1">
      <c r="B268" s="53"/>
      <c r="C268" s="84" t="s">
        <v>237</v>
      </c>
      <c r="D268" s="55">
        <v>1</v>
      </c>
      <c r="E268" s="57">
        <v>0</v>
      </c>
      <c r="F268" s="65"/>
      <c r="H268" s="68"/>
      <c r="I268" s="68"/>
      <c r="J268" s="68"/>
      <c r="K268" s="68"/>
      <c r="L268" s="68"/>
      <c r="M268" s="68"/>
    </row>
    <row r="269" spans="2:13" s="52" customFormat="1">
      <c r="B269" s="53"/>
      <c r="C269" s="84" t="s">
        <v>238</v>
      </c>
      <c r="D269" s="55">
        <v>1</v>
      </c>
      <c r="E269" s="57">
        <v>0</v>
      </c>
      <c r="F269" s="65"/>
      <c r="H269" s="68"/>
      <c r="I269" s="68"/>
      <c r="J269" s="68"/>
      <c r="K269" s="68"/>
      <c r="L269" s="68"/>
      <c r="M269" s="68"/>
    </row>
    <row r="270" spans="2:13" s="52" customFormat="1">
      <c r="B270" s="53"/>
      <c r="C270" s="84" t="s">
        <v>239</v>
      </c>
      <c r="D270" s="55">
        <v>1</v>
      </c>
      <c r="E270" s="57">
        <v>0</v>
      </c>
      <c r="F270" s="65"/>
      <c r="H270" s="68"/>
      <c r="I270" s="68"/>
      <c r="J270" s="68"/>
      <c r="K270" s="68"/>
      <c r="L270" s="68"/>
      <c r="M270" s="68"/>
    </row>
    <row r="271" spans="2:13" s="52" customFormat="1">
      <c r="B271" s="53"/>
      <c r="C271" s="84" t="s">
        <v>240</v>
      </c>
      <c r="D271" s="55">
        <v>1</v>
      </c>
      <c r="E271" s="57">
        <v>0</v>
      </c>
      <c r="F271" s="65"/>
      <c r="H271" s="68"/>
      <c r="I271" s="68"/>
      <c r="J271" s="68"/>
      <c r="K271" s="68"/>
      <c r="L271" s="68"/>
      <c r="M271" s="68"/>
    </row>
    <row r="272" spans="2:13" s="52" customFormat="1">
      <c r="B272" s="53"/>
      <c r="C272" s="84" t="s">
        <v>241</v>
      </c>
      <c r="D272" s="55">
        <v>1</v>
      </c>
      <c r="E272" s="57">
        <v>0</v>
      </c>
      <c r="F272" s="65"/>
      <c r="H272" s="68"/>
      <c r="I272" s="68"/>
      <c r="J272" s="68"/>
      <c r="K272" s="68"/>
      <c r="L272" s="68"/>
      <c r="M272" s="68"/>
    </row>
    <row r="273" spans="2:13" s="52" customFormat="1">
      <c r="B273" s="53"/>
      <c r="C273" s="78" t="s">
        <v>242</v>
      </c>
      <c r="D273" s="55">
        <v>1</v>
      </c>
      <c r="E273" s="57">
        <v>0</v>
      </c>
      <c r="F273" s="65"/>
      <c r="H273" s="68"/>
      <c r="I273" s="68"/>
      <c r="J273" s="68"/>
      <c r="K273" s="68"/>
      <c r="L273" s="68"/>
      <c r="M273" s="68"/>
    </row>
    <row r="274" spans="2:13" s="52" customFormat="1">
      <c r="B274" s="53"/>
      <c r="C274" s="84" t="s">
        <v>243</v>
      </c>
      <c r="D274" s="55">
        <v>5</v>
      </c>
      <c r="E274" s="57">
        <v>0</v>
      </c>
      <c r="F274" s="65"/>
      <c r="H274" s="68"/>
      <c r="I274" s="68"/>
      <c r="J274" s="68"/>
      <c r="K274" s="68"/>
      <c r="L274" s="68"/>
      <c r="M274" s="68"/>
    </row>
    <row r="275" spans="2:13" s="52" customFormat="1">
      <c r="B275" s="53"/>
      <c r="C275" s="84" t="s">
        <v>244</v>
      </c>
      <c r="D275" s="55">
        <v>1</v>
      </c>
      <c r="E275" s="57">
        <v>0</v>
      </c>
      <c r="F275" s="65"/>
      <c r="H275" s="68"/>
      <c r="I275" s="68"/>
      <c r="J275" s="68"/>
      <c r="K275" s="68"/>
      <c r="L275" s="68"/>
      <c r="M275" s="68"/>
    </row>
    <row r="276" spans="2:13" s="52" customFormat="1">
      <c r="B276" s="53"/>
      <c r="C276" s="84" t="s">
        <v>245</v>
      </c>
      <c r="D276" s="55">
        <v>1</v>
      </c>
      <c r="E276" s="57">
        <v>0</v>
      </c>
      <c r="F276" s="65"/>
      <c r="H276" s="68"/>
      <c r="I276" s="68"/>
      <c r="J276" s="68"/>
      <c r="K276" s="68"/>
      <c r="L276" s="68"/>
      <c r="M276" s="68"/>
    </row>
    <row r="277" spans="2:13" s="52" customFormat="1">
      <c r="B277" s="53"/>
      <c r="C277" s="84" t="s">
        <v>246</v>
      </c>
      <c r="D277" s="55">
        <v>1</v>
      </c>
      <c r="E277" s="57">
        <v>0</v>
      </c>
      <c r="F277" s="65"/>
      <c r="H277" s="68"/>
      <c r="I277" s="68"/>
      <c r="J277" s="68"/>
      <c r="K277" s="68"/>
      <c r="L277" s="68"/>
      <c r="M277" s="68"/>
    </row>
    <row r="278" spans="2:13" s="52" customFormat="1">
      <c r="B278" s="53"/>
      <c r="C278" s="84" t="s">
        <v>247</v>
      </c>
      <c r="D278" s="55">
        <v>1</v>
      </c>
      <c r="E278" s="57">
        <v>0</v>
      </c>
      <c r="F278" s="65"/>
      <c r="H278" s="68"/>
      <c r="I278" s="68"/>
      <c r="J278" s="68"/>
      <c r="K278" s="68"/>
      <c r="L278" s="68"/>
      <c r="M278" s="68"/>
    </row>
    <row r="279" spans="2:13" s="126" customFormat="1" ht="51">
      <c r="B279" s="77" t="s">
        <v>248</v>
      </c>
      <c r="C279" s="78" t="s">
        <v>249</v>
      </c>
      <c r="D279" s="79">
        <v>5</v>
      </c>
      <c r="E279" s="80">
        <v>34500</v>
      </c>
      <c r="F279" s="81">
        <f>E279*D279</f>
        <v>172500</v>
      </c>
      <c r="H279" s="68"/>
      <c r="I279" s="68"/>
      <c r="J279" s="68"/>
      <c r="K279" s="68"/>
      <c r="L279" s="68"/>
      <c r="M279" s="68"/>
    </row>
    <row r="280" spans="2:13" s="52" customFormat="1">
      <c r="B280" s="53"/>
      <c r="C280" s="82" t="s">
        <v>25</v>
      </c>
      <c r="D280" s="55"/>
      <c r="E280" s="57">
        <v>0</v>
      </c>
      <c r="F280" s="65"/>
      <c r="H280" s="68"/>
      <c r="I280" s="68"/>
      <c r="J280" s="68"/>
      <c r="K280" s="68"/>
      <c r="L280" s="68"/>
      <c r="M280" s="68"/>
    </row>
    <row r="281" spans="2:13" s="52" customFormat="1">
      <c r="B281" s="53"/>
      <c r="C281" s="84" t="s">
        <v>250</v>
      </c>
      <c r="D281" s="55">
        <v>1</v>
      </c>
      <c r="E281" s="57">
        <v>0</v>
      </c>
      <c r="F281" s="65"/>
      <c r="H281" s="68"/>
      <c r="I281" s="68"/>
      <c r="J281" s="68"/>
      <c r="K281" s="68"/>
      <c r="L281" s="68"/>
      <c r="M281" s="68"/>
    </row>
    <row r="282" spans="2:13" s="52" customFormat="1">
      <c r="B282" s="53"/>
      <c r="C282" s="84" t="s">
        <v>251</v>
      </c>
      <c r="D282" s="55">
        <v>1</v>
      </c>
      <c r="E282" s="57">
        <v>0</v>
      </c>
      <c r="F282" s="65"/>
      <c r="H282" s="68"/>
      <c r="I282" s="68"/>
      <c r="J282" s="68"/>
      <c r="K282" s="68"/>
      <c r="L282" s="68"/>
      <c r="M282" s="68"/>
    </row>
    <row r="283" spans="2:13" s="52" customFormat="1">
      <c r="B283" s="53"/>
      <c r="C283" s="84" t="s">
        <v>252</v>
      </c>
      <c r="D283" s="55">
        <v>1</v>
      </c>
      <c r="E283" s="57">
        <v>0</v>
      </c>
      <c r="F283" s="65"/>
      <c r="H283" s="68"/>
      <c r="I283" s="68"/>
      <c r="J283" s="68"/>
      <c r="K283" s="68"/>
      <c r="L283" s="68"/>
      <c r="M283" s="68"/>
    </row>
    <row r="284" spans="2:13" s="52" customFormat="1">
      <c r="B284" s="53"/>
      <c r="C284" s="84" t="s">
        <v>253</v>
      </c>
      <c r="D284" s="55">
        <v>1</v>
      </c>
      <c r="E284" s="57">
        <v>0</v>
      </c>
      <c r="F284" s="65"/>
      <c r="H284" s="68"/>
      <c r="I284" s="68"/>
      <c r="J284" s="68"/>
      <c r="K284" s="68"/>
      <c r="L284" s="68"/>
      <c r="M284" s="68"/>
    </row>
    <row r="285" spans="2:13" s="52" customFormat="1">
      <c r="B285" s="53"/>
      <c r="C285" s="84" t="s">
        <v>254</v>
      </c>
      <c r="D285" s="55">
        <v>1</v>
      </c>
      <c r="E285" s="57">
        <v>0</v>
      </c>
      <c r="F285" s="65"/>
      <c r="H285" s="68"/>
      <c r="I285" s="68"/>
      <c r="J285" s="68"/>
      <c r="K285" s="68"/>
      <c r="L285" s="68"/>
      <c r="M285" s="68"/>
    </row>
    <row r="286" spans="2:13" s="52" customFormat="1">
      <c r="B286" s="53"/>
      <c r="C286" s="84" t="s">
        <v>255</v>
      </c>
      <c r="D286" s="55">
        <v>1</v>
      </c>
      <c r="E286" s="57">
        <v>0</v>
      </c>
      <c r="F286" s="65"/>
      <c r="H286" s="68"/>
      <c r="I286" s="68"/>
      <c r="J286" s="68"/>
      <c r="K286" s="68"/>
      <c r="L286" s="68"/>
      <c r="M286" s="68"/>
    </row>
    <row r="287" spans="2:13" s="52" customFormat="1">
      <c r="B287" s="53"/>
      <c r="C287" s="84" t="s">
        <v>256</v>
      </c>
      <c r="D287" s="55">
        <v>1</v>
      </c>
      <c r="E287" s="57">
        <v>0</v>
      </c>
      <c r="F287" s="65"/>
      <c r="H287" s="68"/>
      <c r="I287" s="68"/>
      <c r="J287" s="68"/>
      <c r="K287" s="68"/>
      <c r="L287" s="68"/>
      <c r="M287" s="68"/>
    </row>
    <row r="288" spans="2:13" s="52" customFormat="1">
      <c r="B288" s="53"/>
      <c r="C288" s="84" t="s">
        <v>257</v>
      </c>
      <c r="D288" s="55">
        <v>1</v>
      </c>
      <c r="E288" s="57">
        <v>0</v>
      </c>
      <c r="F288" s="65"/>
      <c r="H288" s="68"/>
      <c r="I288" s="68"/>
      <c r="J288" s="68"/>
      <c r="K288" s="68"/>
      <c r="L288" s="68"/>
      <c r="M288" s="68"/>
    </row>
    <row r="289" spans="2:13" s="52" customFormat="1">
      <c r="B289" s="53"/>
      <c r="C289" s="84" t="s">
        <v>258</v>
      </c>
      <c r="D289" s="55">
        <v>1</v>
      </c>
      <c r="E289" s="57">
        <v>0</v>
      </c>
      <c r="F289" s="65"/>
      <c r="H289" s="68"/>
      <c r="I289" s="68"/>
      <c r="J289" s="68"/>
      <c r="K289" s="68"/>
      <c r="L289" s="68"/>
      <c r="M289" s="68"/>
    </row>
    <row r="290" spans="2:13" s="52" customFormat="1">
      <c r="B290" s="53"/>
      <c r="C290" s="84" t="s">
        <v>259</v>
      </c>
      <c r="D290" s="55">
        <v>2</v>
      </c>
      <c r="E290" s="57">
        <v>0</v>
      </c>
      <c r="F290" s="65"/>
      <c r="H290" s="68"/>
      <c r="I290" s="68"/>
      <c r="J290" s="68"/>
      <c r="K290" s="68"/>
      <c r="L290" s="68"/>
      <c r="M290" s="68"/>
    </row>
    <row r="291" spans="2:13" s="52" customFormat="1">
      <c r="B291" s="53"/>
      <c r="C291" s="84" t="s">
        <v>260</v>
      </c>
      <c r="D291" s="55">
        <v>1</v>
      </c>
      <c r="E291" s="57">
        <v>0</v>
      </c>
      <c r="F291" s="65"/>
      <c r="H291" s="68"/>
      <c r="I291" s="68"/>
      <c r="J291" s="68"/>
      <c r="K291" s="68"/>
      <c r="L291" s="68"/>
      <c r="M291" s="68"/>
    </row>
    <row r="292" spans="2:13" s="52" customFormat="1">
      <c r="B292" s="53"/>
      <c r="C292" s="84" t="s">
        <v>261</v>
      </c>
      <c r="D292" s="55">
        <v>1</v>
      </c>
      <c r="E292" s="57">
        <v>0</v>
      </c>
      <c r="F292" s="65"/>
      <c r="H292" s="68"/>
      <c r="I292" s="68"/>
      <c r="J292" s="68"/>
      <c r="K292" s="68"/>
      <c r="L292" s="68"/>
      <c r="M292" s="68"/>
    </row>
    <row r="293" spans="2:13" s="52" customFormat="1">
      <c r="B293" s="53"/>
      <c r="C293" s="84" t="s">
        <v>262</v>
      </c>
      <c r="D293" s="55">
        <v>1</v>
      </c>
      <c r="E293" s="57">
        <v>0</v>
      </c>
      <c r="F293" s="65"/>
      <c r="H293" s="68"/>
      <c r="I293" s="68"/>
      <c r="J293" s="68"/>
      <c r="K293" s="68"/>
      <c r="L293" s="68"/>
      <c r="M293" s="68"/>
    </row>
    <row r="294" spans="2:13" s="52" customFormat="1">
      <c r="B294" s="53"/>
      <c r="C294" s="84" t="s">
        <v>263</v>
      </c>
      <c r="D294" s="55">
        <v>1</v>
      </c>
      <c r="E294" s="57">
        <v>0</v>
      </c>
      <c r="F294" s="65"/>
      <c r="H294" s="68"/>
      <c r="I294" s="68"/>
      <c r="J294" s="68"/>
      <c r="K294" s="68"/>
      <c r="L294" s="68"/>
      <c r="M294" s="68"/>
    </row>
    <row r="295" spans="2:13" s="52" customFormat="1">
      <c r="B295" s="53"/>
      <c r="C295" s="84" t="s">
        <v>264</v>
      </c>
      <c r="D295" s="55">
        <v>1</v>
      </c>
      <c r="E295" s="57">
        <v>0</v>
      </c>
      <c r="F295" s="65"/>
      <c r="H295" s="68"/>
      <c r="I295" s="68"/>
      <c r="J295" s="68"/>
      <c r="K295" s="68"/>
      <c r="L295" s="68"/>
      <c r="M295" s="68"/>
    </row>
    <row r="296" spans="2:13" s="52" customFormat="1">
      <c r="B296" s="53"/>
      <c r="C296" s="84" t="s">
        <v>265</v>
      </c>
      <c r="D296" s="55">
        <v>1</v>
      </c>
      <c r="E296" s="57">
        <v>0</v>
      </c>
      <c r="F296" s="65"/>
      <c r="H296" s="68"/>
      <c r="I296" s="68"/>
      <c r="J296" s="68"/>
      <c r="K296" s="68"/>
      <c r="L296" s="68"/>
      <c r="M296" s="68"/>
    </row>
    <row r="297" spans="2:13" s="52" customFormat="1">
      <c r="B297" s="53"/>
      <c r="C297" s="84" t="s">
        <v>266</v>
      </c>
      <c r="D297" s="55"/>
      <c r="E297" s="57">
        <v>0</v>
      </c>
      <c r="F297" s="65"/>
      <c r="H297" s="68"/>
      <c r="I297" s="68"/>
      <c r="J297" s="68"/>
      <c r="K297" s="68"/>
      <c r="L297" s="68"/>
      <c r="M297" s="68"/>
    </row>
    <row r="298" spans="2:13" s="126" customFormat="1" ht="63.75">
      <c r="B298" s="77" t="s">
        <v>267</v>
      </c>
      <c r="C298" s="78" t="s">
        <v>268</v>
      </c>
      <c r="D298" s="79">
        <v>5</v>
      </c>
      <c r="E298" s="80">
        <v>34500</v>
      </c>
      <c r="F298" s="81">
        <f>E298*D298</f>
        <v>172500</v>
      </c>
      <c r="H298" s="68"/>
      <c r="I298" s="68"/>
      <c r="J298" s="68"/>
      <c r="K298" s="68"/>
      <c r="L298" s="68"/>
      <c r="M298" s="68"/>
    </row>
    <row r="299" spans="2:13" s="126" customFormat="1">
      <c r="B299" s="77"/>
      <c r="C299" s="82" t="s">
        <v>25</v>
      </c>
      <c r="D299" s="79"/>
      <c r="E299" s="81">
        <v>0</v>
      </c>
      <c r="F299" s="81"/>
      <c r="H299" s="68"/>
      <c r="I299" s="68"/>
      <c r="J299" s="68"/>
      <c r="K299" s="68"/>
      <c r="L299" s="68"/>
      <c r="M299" s="68"/>
    </row>
    <row r="300" spans="2:13" s="52" customFormat="1">
      <c r="B300" s="53"/>
      <c r="C300" s="84" t="s">
        <v>269</v>
      </c>
      <c r="D300" s="55">
        <v>2</v>
      </c>
      <c r="E300" s="65">
        <v>0</v>
      </c>
      <c r="F300" s="65"/>
      <c r="H300" s="68"/>
      <c r="I300" s="68"/>
      <c r="J300" s="68"/>
      <c r="K300" s="68"/>
      <c r="L300" s="68"/>
      <c r="M300" s="68"/>
    </row>
    <row r="301" spans="2:13" s="52" customFormat="1">
      <c r="B301" s="53"/>
      <c r="C301" s="84" t="s">
        <v>270</v>
      </c>
      <c r="D301" s="55">
        <v>2</v>
      </c>
      <c r="E301" s="65">
        <v>0</v>
      </c>
      <c r="F301" s="65"/>
      <c r="H301" s="68"/>
      <c r="I301" s="68"/>
      <c r="J301" s="68"/>
      <c r="K301" s="68"/>
      <c r="L301" s="68"/>
      <c r="M301" s="68"/>
    </row>
    <row r="302" spans="2:13" s="52" customFormat="1">
      <c r="B302" s="53"/>
      <c r="C302" s="84" t="s">
        <v>271</v>
      </c>
      <c r="D302" s="55">
        <v>2</v>
      </c>
      <c r="E302" s="65">
        <v>0</v>
      </c>
      <c r="F302" s="65"/>
      <c r="H302" s="68"/>
      <c r="I302" s="68"/>
      <c r="J302" s="68"/>
      <c r="K302" s="68"/>
      <c r="L302" s="68"/>
      <c r="M302" s="68"/>
    </row>
    <row r="303" spans="2:13" s="52" customFormat="1">
      <c r="B303" s="53"/>
      <c r="C303" s="84" t="s">
        <v>272</v>
      </c>
      <c r="D303" s="55">
        <v>2</v>
      </c>
      <c r="E303" s="65">
        <v>0</v>
      </c>
      <c r="F303" s="65"/>
      <c r="H303" s="68"/>
      <c r="I303" s="68"/>
      <c r="J303" s="68"/>
      <c r="K303" s="68"/>
      <c r="L303" s="68"/>
      <c r="M303" s="68"/>
    </row>
    <row r="304" spans="2:13" s="52" customFormat="1">
      <c r="B304" s="53"/>
      <c r="C304" s="84" t="s">
        <v>273</v>
      </c>
      <c r="D304" s="55">
        <v>2</v>
      </c>
      <c r="E304" s="65">
        <v>0</v>
      </c>
      <c r="F304" s="65"/>
      <c r="H304" s="68"/>
      <c r="I304" s="68"/>
      <c r="J304" s="68"/>
      <c r="K304" s="68"/>
      <c r="L304" s="68"/>
      <c r="M304" s="68"/>
    </row>
    <row r="305" spans="2:13" s="52" customFormat="1">
      <c r="B305" s="53"/>
      <c r="C305" s="84" t="s">
        <v>274</v>
      </c>
      <c r="D305" s="55">
        <v>2</v>
      </c>
      <c r="E305" s="65">
        <v>0</v>
      </c>
      <c r="F305" s="65"/>
      <c r="H305" s="68"/>
      <c r="I305" s="68"/>
      <c r="J305" s="68"/>
      <c r="K305" s="68"/>
      <c r="L305" s="68"/>
      <c r="M305" s="68"/>
    </row>
    <row r="306" spans="2:13" s="52" customFormat="1">
      <c r="B306" s="53"/>
      <c r="C306" s="84" t="s">
        <v>275</v>
      </c>
      <c r="D306" s="55">
        <v>1</v>
      </c>
      <c r="E306" s="65">
        <v>0</v>
      </c>
      <c r="F306" s="65"/>
      <c r="H306" s="68"/>
      <c r="I306" s="68"/>
      <c r="J306" s="68"/>
      <c r="K306" s="68"/>
      <c r="L306" s="68"/>
      <c r="M306" s="68"/>
    </row>
    <row r="307" spans="2:13" s="52" customFormat="1">
      <c r="B307" s="53"/>
      <c r="C307" s="84" t="s">
        <v>276</v>
      </c>
      <c r="D307" s="55">
        <v>2</v>
      </c>
      <c r="E307" s="65">
        <v>0</v>
      </c>
      <c r="F307" s="65"/>
      <c r="H307" s="68"/>
      <c r="I307" s="68"/>
      <c r="J307" s="68"/>
      <c r="K307" s="68"/>
      <c r="L307" s="68"/>
      <c r="M307" s="68"/>
    </row>
    <row r="308" spans="2:13" s="52" customFormat="1">
      <c r="B308" s="53"/>
      <c r="C308" s="84" t="s">
        <v>277</v>
      </c>
      <c r="D308" s="55">
        <v>1</v>
      </c>
      <c r="E308" s="65">
        <v>0</v>
      </c>
      <c r="F308" s="65"/>
      <c r="H308" s="68"/>
      <c r="I308" s="68"/>
      <c r="J308" s="68"/>
      <c r="K308" s="68"/>
      <c r="L308" s="68"/>
      <c r="M308" s="68"/>
    </row>
    <row r="309" spans="2:13" s="52" customFormat="1">
      <c r="B309" s="53"/>
      <c r="C309" s="84" t="s">
        <v>265</v>
      </c>
      <c r="D309" s="55">
        <v>1</v>
      </c>
      <c r="E309" s="65">
        <v>0</v>
      </c>
      <c r="F309" s="65"/>
      <c r="H309" s="68"/>
      <c r="I309" s="68"/>
      <c r="J309" s="68"/>
      <c r="K309" s="68"/>
      <c r="L309" s="68"/>
      <c r="M309" s="68"/>
    </row>
    <row r="310" spans="2:13" s="52" customFormat="1">
      <c r="B310" s="53"/>
      <c r="C310" s="84" t="s">
        <v>278</v>
      </c>
      <c r="D310" s="55">
        <v>1</v>
      </c>
      <c r="E310" s="65">
        <v>0</v>
      </c>
      <c r="F310" s="65"/>
      <c r="H310" s="68"/>
      <c r="I310" s="68"/>
      <c r="J310" s="68"/>
      <c r="K310" s="68"/>
      <c r="L310" s="68"/>
      <c r="M310" s="68"/>
    </row>
    <row r="311" spans="2:13" s="52" customFormat="1">
      <c r="B311" s="53"/>
      <c r="C311" s="84" t="s">
        <v>279</v>
      </c>
      <c r="D311" s="55">
        <v>1</v>
      </c>
      <c r="E311" s="65">
        <v>0</v>
      </c>
      <c r="F311" s="65"/>
      <c r="H311" s="68"/>
      <c r="I311" s="68"/>
      <c r="J311" s="68"/>
      <c r="K311" s="68"/>
      <c r="L311" s="68"/>
      <c r="M311" s="68"/>
    </row>
    <row r="312" spans="2:13" s="52" customFormat="1" ht="9" customHeight="1">
      <c r="B312" s="127"/>
      <c r="C312" s="84"/>
      <c r="D312" s="128"/>
      <c r="E312" s="65"/>
      <c r="F312" s="65"/>
      <c r="H312" s="68"/>
      <c r="I312" s="68"/>
      <c r="J312" s="68"/>
      <c r="K312" s="68"/>
      <c r="L312" s="68"/>
      <c r="M312" s="68"/>
    </row>
    <row r="313" spans="2:13" s="52" customFormat="1" ht="13.5" thickBot="1">
      <c r="B313" s="86"/>
      <c r="C313" s="87"/>
      <c r="D313" s="88"/>
      <c r="E313" s="89" t="s">
        <v>280</v>
      </c>
      <c r="F313" s="89">
        <f>F261+F226+F279+F298</f>
        <v>1575253.5</v>
      </c>
      <c r="H313" s="68"/>
      <c r="I313" s="68"/>
      <c r="J313" s="68"/>
      <c r="K313" s="68"/>
      <c r="L313" s="68"/>
      <c r="M313" s="68"/>
    </row>
    <row r="314" spans="2:13" s="52" customFormat="1" ht="16.5" thickBot="1">
      <c r="B314" s="178" t="s">
        <v>281</v>
      </c>
      <c r="C314" s="179"/>
      <c r="D314" s="179"/>
      <c r="E314" s="181"/>
      <c r="F314" s="129"/>
      <c r="H314" s="68"/>
      <c r="I314" s="68"/>
      <c r="J314" s="68"/>
      <c r="K314" s="68"/>
      <c r="L314" s="68"/>
      <c r="M314" s="68"/>
    </row>
    <row r="315" spans="2:13" s="52" customFormat="1">
      <c r="B315" s="77"/>
      <c r="C315" s="78"/>
      <c r="D315" s="79"/>
      <c r="E315" s="80"/>
      <c r="F315" s="81"/>
      <c r="H315" s="68"/>
      <c r="I315" s="68"/>
      <c r="J315" s="68"/>
      <c r="K315" s="68"/>
      <c r="L315" s="68"/>
      <c r="M315" s="68"/>
    </row>
    <row r="316" spans="2:13" s="126" customFormat="1">
      <c r="B316" s="77" t="s">
        <v>282</v>
      </c>
      <c r="C316" s="78" t="s">
        <v>283</v>
      </c>
      <c r="D316" s="79">
        <v>1</v>
      </c>
      <c r="E316" s="80">
        <v>210000</v>
      </c>
      <c r="F316" s="81">
        <f>E316*D316</f>
        <v>210000</v>
      </c>
      <c r="H316" s="68"/>
      <c r="I316" s="68"/>
      <c r="J316" s="68"/>
      <c r="K316" s="68"/>
      <c r="L316" s="68"/>
      <c r="M316" s="68"/>
    </row>
    <row r="317" spans="2:13" s="52" customFormat="1">
      <c r="B317" s="53"/>
      <c r="C317" s="82" t="s">
        <v>25</v>
      </c>
      <c r="D317" s="55"/>
      <c r="E317" s="57">
        <v>0</v>
      </c>
      <c r="F317" s="65"/>
      <c r="H317" s="68"/>
      <c r="I317" s="68"/>
      <c r="J317" s="68"/>
      <c r="K317" s="68"/>
      <c r="L317" s="68"/>
      <c r="M317" s="68"/>
    </row>
    <row r="318" spans="2:13" s="52" customFormat="1">
      <c r="B318" s="64"/>
      <c r="C318" s="84" t="s">
        <v>284</v>
      </c>
      <c r="D318" s="55">
        <v>1</v>
      </c>
      <c r="E318" s="57">
        <v>0</v>
      </c>
      <c r="F318" s="65"/>
      <c r="H318" s="68"/>
      <c r="I318" s="68"/>
      <c r="J318" s="68"/>
      <c r="K318" s="68"/>
      <c r="L318" s="68"/>
      <c r="M318" s="68"/>
    </row>
    <row r="319" spans="2:13" s="52" customFormat="1">
      <c r="B319" s="64"/>
      <c r="C319" s="84" t="s">
        <v>285</v>
      </c>
      <c r="D319" s="55">
        <v>2</v>
      </c>
      <c r="E319" s="57">
        <v>0</v>
      </c>
      <c r="F319" s="65"/>
      <c r="H319" s="68"/>
      <c r="I319" s="68"/>
      <c r="J319" s="68"/>
      <c r="K319" s="68"/>
      <c r="L319" s="68"/>
      <c r="M319" s="68"/>
    </row>
    <row r="320" spans="2:13" s="126" customFormat="1">
      <c r="B320" s="64" t="s">
        <v>286</v>
      </c>
      <c r="C320" s="78" t="s">
        <v>287</v>
      </c>
      <c r="D320" s="79">
        <v>1</v>
      </c>
      <c r="E320" s="80">
        <v>45000</v>
      </c>
      <c r="F320" s="81">
        <f>E320*D320</f>
        <v>45000</v>
      </c>
      <c r="H320" s="68"/>
      <c r="I320" s="68"/>
      <c r="J320" s="68"/>
      <c r="K320" s="68"/>
      <c r="L320" s="68"/>
      <c r="M320" s="68"/>
    </row>
    <row r="321" spans="2:13" s="126" customFormat="1">
      <c r="B321" s="64" t="s">
        <v>288</v>
      </c>
      <c r="C321" s="78" t="s">
        <v>289</v>
      </c>
      <c r="D321" s="79">
        <v>2</v>
      </c>
      <c r="E321" s="80">
        <v>178500</v>
      </c>
      <c r="F321" s="81">
        <f>E321*D321</f>
        <v>357000</v>
      </c>
      <c r="H321" s="68"/>
      <c r="I321" s="68"/>
      <c r="J321" s="68"/>
      <c r="K321" s="68"/>
      <c r="L321" s="68"/>
      <c r="M321" s="68"/>
    </row>
    <row r="322" spans="2:13" s="52" customFormat="1">
      <c r="B322" s="64"/>
      <c r="C322" s="82" t="s">
        <v>25</v>
      </c>
      <c r="D322" s="55"/>
      <c r="E322" s="57">
        <v>0</v>
      </c>
      <c r="F322" s="65"/>
      <c r="H322" s="68"/>
      <c r="I322" s="68"/>
      <c r="J322" s="68"/>
      <c r="K322" s="68"/>
      <c r="L322" s="68"/>
      <c r="M322" s="68"/>
    </row>
    <row r="323" spans="2:13" s="52" customFormat="1">
      <c r="B323" s="64"/>
      <c r="C323" s="84" t="s">
        <v>290</v>
      </c>
      <c r="D323" s="55">
        <v>1</v>
      </c>
      <c r="E323" s="57">
        <v>0</v>
      </c>
      <c r="F323" s="65"/>
      <c r="H323" s="68"/>
      <c r="I323" s="68"/>
      <c r="J323" s="68"/>
      <c r="K323" s="68"/>
      <c r="L323" s="68"/>
      <c r="M323" s="68"/>
    </row>
    <row r="324" spans="2:13" s="52" customFormat="1">
      <c r="B324" s="64"/>
      <c r="C324" s="84" t="s">
        <v>291</v>
      </c>
      <c r="D324" s="55">
        <v>1</v>
      </c>
      <c r="E324" s="57">
        <v>0</v>
      </c>
      <c r="F324" s="65"/>
      <c r="H324" s="68"/>
      <c r="I324" s="68"/>
      <c r="J324" s="68"/>
      <c r="K324" s="68"/>
      <c r="L324" s="68"/>
      <c r="M324" s="68"/>
    </row>
    <row r="325" spans="2:13" s="52" customFormat="1">
      <c r="B325" s="64"/>
      <c r="C325" s="84" t="s">
        <v>292</v>
      </c>
      <c r="D325" s="55">
        <v>1</v>
      </c>
      <c r="E325" s="57">
        <v>0</v>
      </c>
      <c r="F325" s="65"/>
      <c r="H325" s="68"/>
      <c r="I325" s="68"/>
      <c r="J325" s="68"/>
      <c r="K325" s="68"/>
      <c r="L325" s="68"/>
      <c r="M325" s="68"/>
    </row>
    <row r="326" spans="2:13" s="52" customFormat="1">
      <c r="B326" s="64"/>
      <c r="C326" s="84" t="s">
        <v>293</v>
      </c>
      <c r="D326" s="55">
        <v>1</v>
      </c>
      <c r="E326" s="57">
        <v>0</v>
      </c>
      <c r="F326" s="65"/>
      <c r="H326" s="68"/>
      <c r="I326" s="68"/>
      <c r="J326" s="68"/>
      <c r="K326" s="68"/>
      <c r="L326" s="68"/>
      <c r="M326" s="68"/>
    </row>
    <row r="327" spans="2:13" s="52" customFormat="1">
      <c r="B327" s="64"/>
      <c r="C327" s="84" t="s">
        <v>294</v>
      </c>
      <c r="D327" s="55">
        <v>1</v>
      </c>
      <c r="E327" s="57">
        <v>0</v>
      </c>
      <c r="F327" s="65"/>
      <c r="H327" s="68"/>
      <c r="I327" s="68"/>
      <c r="J327" s="68"/>
      <c r="K327" s="68"/>
      <c r="L327" s="68"/>
      <c r="M327" s="68"/>
    </row>
    <row r="328" spans="2:13" s="52" customFormat="1">
      <c r="B328" s="64"/>
      <c r="C328" s="84" t="s">
        <v>295</v>
      </c>
      <c r="D328" s="55">
        <v>1</v>
      </c>
      <c r="E328" s="57">
        <v>0</v>
      </c>
      <c r="F328" s="65"/>
      <c r="H328" s="68"/>
      <c r="I328" s="68"/>
      <c r="J328" s="68"/>
      <c r="K328" s="68"/>
      <c r="L328" s="68"/>
      <c r="M328" s="68"/>
    </row>
    <row r="329" spans="2:13" s="52" customFormat="1">
      <c r="B329" s="64"/>
      <c r="C329" s="84" t="s">
        <v>296</v>
      </c>
      <c r="D329" s="55">
        <v>1</v>
      </c>
      <c r="E329" s="57">
        <v>0</v>
      </c>
      <c r="F329" s="65"/>
      <c r="H329" s="68"/>
      <c r="I329" s="68"/>
      <c r="J329" s="68"/>
      <c r="K329" s="68"/>
      <c r="L329" s="68"/>
      <c r="M329" s="68"/>
    </row>
    <row r="330" spans="2:13" s="52" customFormat="1">
      <c r="B330" s="64"/>
      <c r="C330" s="84" t="s">
        <v>297</v>
      </c>
      <c r="D330" s="55">
        <v>1</v>
      </c>
      <c r="E330" s="57">
        <v>0</v>
      </c>
      <c r="F330" s="65"/>
      <c r="H330" s="68"/>
      <c r="I330" s="68"/>
      <c r="J330" s="68"/>
      <c r="K330" s="68"/>
      <c r="L330" s="68"/>
      <c r="M330" s="68"/>
    </row>
    <row r="331" spans="2:13" s="52" customFormat="1">
      <c r="B331" s="64"/>
      <c r="C331" s="84" t="s">
        <v>298</v>
      </c>
      <c r="D331" s="55">
        <v>2</v>
      </c>
      <c r="E331" s="57">
        <v>0</v>
      </c>
      <c r="F331" s="65"/>
      <c r="H331" s="68"/>
      <c r="I331" s="68"/>
      <c r="J331" s="68"/>
      <c r="K331" s="68"/>
      <c r="L331" s="68"/>
      <c r="M331" s="68"/>
    </row>
    <row r="332" spans="2:13" s="52" customFormat="1">
      <c r="B332" s="64"/>
      <c r="C332" s="84" t="s">
        <v>299</v>
      </c>
      <c r="D332" s="55">
        <v>1</v>
      </c>
      <c r="E332" s="57">
        <v>0</v>
      </c>
      <c r="F332" s="65"/>
      <c r="H332" s="68"/>
      <c r="I332" s="68"/>
      <c r="J332" s="68"/>
      <c r="K332" s="68"/>
      <c r="L332" s="68"/>
      <c r="M332" s="68"/>
    </row>
    <row r="333" spans="2:13" s="52" customFormat="1">
      <c r="B333" s="64"/>
      <c r="C333" s="84" t="s">
        <v>300</v>
      </c>
      <c r="D333" s="55">
        <v>1</v>
      </c>
      <c r="E333" s="57">
        <v>0</v>
      </c>
      <c r="F333" s="65"/>
      <c r="H333" s="68"/>
      <c r="I333" s="68"/>
      <c r="J333" s="68"/>
      <c r="K333" s="68"/>
      <c r="L333" s="68"/>
      <c r="M333" s="68"/>
    </row>
    <row r="334" spans="2:13" s="52" customFormat="1">
      <c r="B334" s="64"/>
      <c r="C334" s="84" t="s">
        <v>301</v>
      </c>
      <c r="D334" s="55">
        <v>1</v>
      </c>
      <c r="E334" s="57">
        <v>0</v>
      </c>
      <c r="F334" s="65"/>
      <c r="H334" s="68"/>
      <c r="I334" s="68"/>
      <c r="J334" s="68"/>
      <c r="K334" s="68"/>
      <c r="L334" s="68"/>
      <c r="M334" s="68"/>
    </row>
    <row r="335" spans="2:13" s="52" customFormat="1">
      <c r="B335" s="64"/>
      <c r="C335" s="84" t="s">
        <v>302</v>
      </c>
      <c r="D335" s="55">
        <v>1</v>
      </c>
      <c r="E335" s="57">
        <v>0</v>
      </c>
      <c r="F335" s="65"/>
      <c r="H335" s="68"/>
      <c r="I335" s="68"/>
      <c r="J335" s="68"/>
      <c r="K335" s="68"/>
      <c r="L335" s="68"/>
      <c r="M335" s="68"/>
    </row>
    <row r="336" spans="2:13" s="52" customFormat="1">
      <c r="B336" s="64"/>
      <c r="C336" s="84" t="s">
        <v>303</v>
      </c>
      <c r="D336" s="55">
        <v>5</v>
      </c>
      <c r="E336" s="57">
        <v>0</v>
      </c>
      <c r="F336" s="65"/>
      <c r="H336" s="68"/>
      <c r="I336" s="68"/>
      <c r="J336" s="68"/>
      <c r="K336" s="68"/>
      <c r="L336" s="68"/>
      <c r="M336" s="68"/>
    </row>
    <row r="337" spans="2:13" s="52" customFormat="1">
      <c r="B337" s="64"/>
      <c r="C337" s="84" t="s">
        <v>304</v>
      </c>
      <c r="D337" s="55">
        <v>1</v>
      </c>
      <c r="E337" s="57">
        <v>0</v>
      </c>
      <c r="F337" s="65"/>
      <c r="H337" s="68"/>
      <c r="I337" s="68"/>
      <c r="J337" s="68"/>
      <c r="K337" s="68"/>
      <c r="L337" s="68"/>
      <c r="M337" s="68"/>
    </row>
    <row r="338" spans="2:13" s="126" customFormat="1" ht="16.5" customHeight="1">
      <c r="B338" s="64" t="s">
        <v>305</v>
      </c>
      <c r="C338" s="78" t="s">
        <v>306</v>
      </c>
      <c r="D338" s="79">
        <v>2</v>
      </c>
      <c r="E338" s="80">
        <v>72000</v>
      </c>
      <c r="F338" s="81">
        <f>E338*D338</f>
        <v>144000</v>
      </c>
      <c r="H338" s="68"/>
      <c r="I338" s="68"/>
      <c r="J338" s="68"/>
      <c r="K338" s="68"/>
      <c r="L338" s="68"/>
      <c r="M338" s="68"/>
    </row>
    <row r="339" spans="2:13" s="52" customFormat="1">
      <c r="B339" s="64"/>
      <c r="C339" s="82" t="s">
        <v>25</v>
      </c>
      <c r="D339" s="55"/>
      <c r="E339" s="57">
        <v>0</v>
      </c>
      <c r="F339" s="65"/>
      <c r="H339" s="68"/>
      <c r="I339" s="68"/>
      <c r="J339" s="68"/>
      <c r="K339" s="68"/>
      <c r="L339" s="68"/>
      <c r="M339" s="68"/>
    </row>
    <row r="340" spans="2:13" s="52" customFormat="1">
      <c r="B340" s="64"/>
      <c r="C340" s="84" t="s">
        <v>307</v>
      </c>
      <c r="D340" s="55">
        <v>1</v>
      </c>
      <c r="E340" s="57">
        <v>0</v>
      </c>
      <c r="F340" s="65"/>
      <c r="H340" s="68"/>
      <c r="I340" s="68"/>
      <c r="J340" s="68"/>
      <c r="K340" s="68"/>
      <c r="L340" s="68"/>
      <c r="M340" s="68"/>
    </row>
    <row r="341" spans="2:13" s="52" customFormat="1">
      <c r="B341" s="64"/>
      <c r="C341" s="84" t="s">
        <v>308</v>
      </c>
      <c r="D341" s="55">
        <v>1</v>
      </c>
      <c r="E341" s="57">
        <v>0</v>
      </c>
      <c r="F341" s="65"/>
      <c r="H341" s="68"/>
      <c r="I341" s="68"/>
      <c r="J341" s="68"/>
      <c r="K341" s="68"/>
      <c r="L341" s="68"/>
      <c r="M341" s="68"/>
    </row>
    <row r="342" spans="2:13" s="52" customFormat="1">
      <c r="B342" s="64"/>
      <c r="C342" s="84" t="s">
        <v>309</v>
      </c>
      <c r="D342" s="55">
        <v>1</v>
      </c>
      <c r="E342" s="57">
        <v>0</v>
      </c>
      <c r="F342" s="65"/>
      <c r="H342" s="68"/>
      <c r="I342" s="68"/>
      <c r="J342" s="68"/>
      <c r="K342" s="68"/>
      <c r="L342" s="68"/>
      <c r="M342" s="68"/>
    </row>
    <row r="343" spans="2:13" s="52" customFormat="1">
      <c r="B343" s="64"/>
      <c r="C343" s="84" t="s">
        <v>310</v>
      </c>
      <c r="D343" s="55">
        <v>1</v>
      </c>
      <c r="E343" s="57">
        <v>0</v>
      </c>
      <c r="F343" s="65"/>
      <c r="H343" s="68"/>
      <c r="I343" s="68"/>
      <c r="J343" s="68"/>
      <c r="K343" s="68"/>
      <c r="L343" s="68"/>
      <c r="M343" s="68"/>
    </row>
    <row r="344" spans="2:13" s="126" customFormat="1">
      <c r="B344" s="64" t="s">
        <v>311</v>
      </c>
      <c r="C344" s="78" t="s">
        <v>312</v>
      </c>
      <c r="D344" s="79">
        <v>1</v>
      </c>
      <c r="E344" s="80">
        <v>84375</v>
      </c>
      <c r="F344" s="81">
        <f>E344*D344</f>
        <v>84375</v>
      </c>
      <c r="H344" s="68"/>
      <c r="I344" s="68"/>
      <c r="J344" s="68"/>
      <c r="K344" s="68"/>
      <c r="L344" s="68"/>
      <c r="M344" s="68"/>
    </row>
    <row r="345" spans="2:13" s="52" customFormat="1">
      <c r="B345" s="64"/>
      <c r="C345" s="82" t="s">
        <v>25</v>
      </c>
      <c r="D345" s="55"/>
      <c r="E345" s="57">
        <v>0</v>
      </c>
      <c r="F345" s="65"/>
      <c r="H345" s="68"/>
      <c r="I345" s="68"/>
      <c r="J345" s="68"/>
      <c r="K345" s="68"/>
      <c r="L345" s="68"/>
      <c r="M345" s="68"/>
    </row>
    <row r="346" spans="2:13" s="52" customFormat="1">
      <c r="B346" s="64"/>
      <c r="C346" s="84" t="s">
        <v>313</v>
      </c>
      <c r="D346" s="55">
        <v>4</v>
      </c>
      <c r="E346" s="57">
        <v>0</v>
      </c>
      <c r="F346" s="65"/>
      <c r="H346" s="68"/>
      <c r="I346" s="68"/>
      <c r="J346" s="68"/>
      <c r="K346" s="68"/>
      <c r="L346" s="68"/>
      <c r="M346" s="68"/>
    </row>
    <row r="347" spans="2:13" s="52" customFormat="1">
      <c r="B347" s="64"/>
      <c r="C347" s="84" t="s">
        <v>314</v>
      </c>
      <c r="D347" s="55">
        <v>2</v>
      </c>
      <c r="E347" s="57">
        <v>0</v>
      </c>
      <c r="F347" s="65"/>
      <c r="H347" s="68"/>
      <c r="I347" s="68"/>
      <c r="J347" s="68"/>
      <c r="K347" s="68"/>
      <c r="L347" s="68"/>
      <c r="M347" s="68"/>
    </row>
    <row r="348" spans="2:13" s="52" customFormat="1">
      <c r="B348" s="64"/>
      <c r="C348" s="84" t="s">
        <v>315</v>
      </c>
      <c r="D348" s="55">
        <v>2</v>
      </c>
      <c r="E348" s="57">
        <v>0</v>
      </c>
      <c r="F348" s="65"/>
      <c r="H348" s="68"/>
      <c r="I348" s="68"/>
      <c r="J348" s="68"/>
      <c r="K348" s="68"/>
      <c r="L348" s="68"/>
      <c r="M348" s="68"/>
    </row>
    <row r="349" spans="2:13" s="52" customFormat="1">
      <c r="B349" s="64"/>
      <c r="C349" s="84" t="s">
        <v>316</v>
      </c>
      <c r="D349" s="55">
        <v>1</v>
      </c>
      <c r="E349" s="57">
        <v>0</v>
      </c>
      <c r="F349" s="65"/>
      <c r="H349" s="68"/>
      <c r="I349" s="68"/>
      <c r="J349" s="68"/>
      <c r="K349" s="68"/>
      <c r="L349" s="68"/>
      <c r="M349" s="68"/>
    </row>
    <row r="350" spans="2:13" s="126" customFormat="1">
      <c r="B350" s="64" t="s">
        <v>317</v>
      </c>
      <c r="C350" s="78" t="s">
        <v>318</v>
      </c>
      <c r="D350" s="79">
        <v>1</v>
      </c>
      <c r="E350" s="80">
        <v>144300</v>
      </c>
      <c r="F350" s="81">
        <f>E350*D350</f>
        <v>144300</v>
      </c>
      <c r="H350" s="68"/>
      <c r="I350" s="68"/>
      <c r="J350" s="68"/>
      <c r="K350" s="68"/>
      <c r="L350" s="68"/>
      <c r="M350" s="68"/>
    </row>
    <row r="351" spans="2:13" s="52" customFormat="1">
      <c r="B351" s="64"/>
      <c r="C351" s="82" t="s">
        <v>25</v>
      </c>
      <c r="D351" s="55"/>
      <c r="E351" s="57">
        <v>0</v>
      </c>
      <c r="F351" s="65"/>
      <c r="H351" s="68"/>
      <c r="I351" s="68"/>
      <c r="J351" s="68"/>
      <c r="K351" s="68"/>
      <c r="L351" s="68"/>
      <c r="M351" s="68"/>
    </row>
    <row r="352" spans="2:13" s="52" customFormat="1">
      <c r="B352" s="64"/>
      <c r="C352" s="84" t="s">
        <v>319</v>
      </c>
      <c r="D352" s="55">
        <v>2</v>
      </c>
      <c r="E352" s="57">
        <v>0</v>
      </c>
      <c r="F352" s="65"/>
      <c r="H352" s="68"/>
      <c r="I352" s="68"/>
      <c r="J352" s="68"/>
      <c r="K352" s="68"/>
      <c r="L352" s="68"/>
      <c r="M352" s="68"/>
    </row>
    <row r="353" spans="2:13" s="52" customFormat="1">
      <c r="B353" s="64"/>
      <c r="C353" s="84" t="s">
        <v>320</v>
      </c>
      <c r="D353" s="55">
        <v>2</v>
      </c>
      <c r="E353" s="57">
        <v>0</v>
      </c>
      <c r="F353" s="65"/>
      <c r="H353" s="68"/>
      <c r="I353" s="68"/>
      <c r="J353" s="68"/>
      <c r="K353" s="68"/>
      <c r="L353" s="68"/>
      <c r="M353" s="68"/>
    </row>
    <row r="354" spans="2:13" s="52" customFormat="1">
      <c r="B354" s="64"/>
      <c r="C354" s="84" t="s">
        <v>321</v>
      </c>
      <c r="D354" s="55">
        <v>2</v>
      </c>
      <c r="E354" s="57">
        <v>0</v>
      </c>
      <c r="F354" s="65"/>
      <c r="H354" s="68"/>
      <c r="I354" s="68"/>
      <c r="J354" s="68"/>
      <c r="K354" s="68"/>
      <c r="L354" s="68"/>
      <c r="M354" s="68"/>
    </row>
    <row r="355" spans="2:13" s="52" customFormat="1">
      <c r="B355" s="64"/>
      <c r="C355" s="84" t="s">
        <v>322</v>
      </c>
      <c r="D355" s="55">
        <v>2</v>
      </c>
      <c r="E355" s="57">
        <v>0</v>
      </c>
      <c r="F355" s="65"/>
      <c r="H355" s="68"/>
      <c r="I355" s="68"/>
      <c r="J355" s="68"/>
      <c r="K355" s="68"/>
      <c r="L355" s="68"/>
      <c r="M355" s="68"/>
    </row>
    <row r="356" spans="2:13" s="52" customFormat="1">
      <c r="B356" s="64"/>
      <c r="C356" s="84" t="s">
        <v>323</v>
      </c>
      <c r="D356" s="55">
        <v>2</v>
      </c>
      <c r="E356" s="57">
        <v>0</v>
      </c>
      <c r="F356" s="65"/>
      <c r="H356" s="68"/>
      <c r="I356" s="68"/>
      <c r="J356" s="68"/>
      <c r="K356" s="68"/>
      <c r="L356" s="68"/>
      <c r="M356" s="68"/>
    </row>
    <row r="357" spans="2:13" s="52" customFormat="1">
      <c r="B357" s="64"/>
      <c r="C357" s="84" t="s">
        <v>324</v>
      </c>
      <c r="D357" s="55">
        <v>2</v>
      </c>
      <c r="E357" s="57">
        <v>0</v>
      </c>
      <c r="F357" s="65"/>
      <c r="H357" s="68"/>
      <c r="I357" s="68"/>
      <c r="J357" s="68"/>
      <c r="K357" s="68"/>
      <c r="L357" s="68"/>
      <c r="M357" s="68"/>
    </row>
    <row r="358" spans="2:13" s="126" customFormat="1">
      <c r="B358" s="64" t="s">
        <v>325</v>
      </c>
      <c r="C358" s="78" t="s">
        <v>326</v>
      </c>
      <c r="D358" s="79">
        <v>2</v>
      </c>
      <c r="E358" s="80">
        <v>12000</v>
      </c>
      <c r="F358" s="81">
        <f>E358*D358</f>
        <v>24000</v>
      </c>
      <c r="H358" s="68"/>
      <c r="I358" s="68"/>
      <c r="J358" s="68"/>
      <c r="K358" s="68"/>
      <c r="L358" s="68"/>
      <c r="M358" s="68"/>
    </row>
    <row r="359" spans="2:13" s="52" customFormat="1">
      <c r="B359" s="64"/>
      <c r="C359" s="82" t="s">
        <v>25</v>
      </c>
      <c r="D359" s="55"/>
      <c r="E359" s="57">
        <v>0</v>
      </c>
      <c r="F359" s="65"/>
      <c r="H359" s="68"/>
      <c r="I359" s="68"/>
      <c r="J359" s="68"/>
      <c r="K359" s="68"/>
      <c r="L359" s="68"/>
      <c r="M359" s="68"/>
    </row>
    <row r="360" spans="2:13" s="52" customFormat="1">
      <c r="B360" s="64"/>
      <c r="C360" s="84" t="s">
        <v>327</v>
      </c>
      <c r="D360" s="55">
        <v>1</v>
      </c>
      <c r="E360" s="57">
        <v>0</v>
      </c>
      <c r="F360" s="65"/>
      <c r="H360" s="68"/>
      <c r="I360" s="68"/>
      <c r="J360" s="68"/>
      <c r="K360" s="68"/>
      <c r="L360" s="68"/>
      <c r="M360" s="68"/>
    </row>
    <row r="361" spans="2:13" s="126" customFormat="1">
      <c r="B361" s="77" t="s">
        <v>328</v>
      </c>
      <c r="C361" s="78" t="s">
        <v>227</v>
      </c>
      <c r="D361" s="79">
        <v>1</v>
      </c>
      <c r="E361" s="80">
        <v>79950</v>
      </c>
      <c r="F361" s="81">
        <f>E361*D361</f>
        <v>79950</v>
      </c>
      <c r="H361" s="68"/>
      <c r="I361" s="68"/>
      <c r="J361" s="68"/>
      <c r="K361" s="68"/>
      <c r="L361" s="68"/>
      <c r="M361" s="68"/>
    </row>
    <row r="362" spans="2:13" s="52" customFormat="1">
      <c r="B362" s="53"/>
      <c r="C362" s="82" t="s">
        <v>25</v>
      </c>
      <c r="D362" s="55"/>
      <c r="E362" s="57">
        <v>0</v>
      </c>
      <c r="F362" s="65"/>
      <c r="H362" s="68"/>
      <c r="I362" s="68"/>
      <c r="J362" s="68"/>
      <c r="K362" s="68"/>
      <c r="L362" s="68"/>
      <c r="M362" s="68"/>
    </row>
    <row r="363" spans="2:13" s="39" customFormat="1">
      <c r="B363" s="77"/>
      <c r="C363" s="78" t="s">
        <v>329</v>
      </c>
      <c r="D363" s="79">
        <v>0</v>
      </c>
      <c r="E363" s="80">
        <v>0</v>
      </c>
      <c r="F363" s="81">
        <v>0</v>
      </c>
      <c r="G363" s="130" t="s">
        <v>330</v>
      </c>
      <c r="H363" s="68"/>
      <c r="I363" s="68"/>
      <c r="J363" s="68"/>
      <c r="K363" s="68"/>
      <c r="L363" s="68"/>
      <c r="M363" s="68"/>
    </row>
    <row r="364" spans="2:13" s="52" customFormat="1" ht="38.25">
      <c r="B364" s="64" t="s">
        <v>331</v>
      </c>
      <c r="C364" s="84" t="s">
        <v>332</v>
      </c>
      <c r="D364" s="55">
        <v>1</v>
      </c>
      <c r="E364" s="57">
        <v>60000</v>
      </c>
      <c r="F364" s="65">
        <f>E364*D364</f>
        <v>60000</v>
      </c>
      <c r="H364" s="68"/>
      <c r="I364" s="68"/>
      <c r="J364" s="68"/>
      <c r="K364" s="68"/>
      <c r="L364" s="68"/>
      <c r="M364" s="68"/>
    </row>
    <row r="365" spans="2:13" s="52" customFormat="1" ht="25.5">
      <c r="B365" s="64" t="s">
        <v>333</v>
      </c>
      <c r="C365" s="84" t="s">
        <v>334</v>
      </c>
      <c r="D365" s="55">
        <v>1</v>
      </c>
      <c r="E365" s="57">
        <v>5250</v>
      </c>
      <c r="F365" s="65">
        <f t="shared" ref="F365:F366" si="3">E365*D365</f>
        <v>5250</v>
      </c>
      <c r="H365" s="68"/>
      <c r="I365" s="68"/>
      <c r="J365" s="68"/>
      <c r="K365" s="68"/>
      <c r="L365" s="68"/>
      <c r="M365" s="68"/>
    </row>
    <row r="366" spans="2:13" s="52" customFormat="1" ht="25.5">
      <c r="B366" s="64" t="s">
        <v>335</v>
      </c>
      <c r="C366" s="84" t="s">
        <v>336</v>
      </c>
      <c r="D366" s="55">
        <v>1</v>
      </c>
      <c r="E366" s="57">
        <v>14700</v>
      </c>
      <c r="F366" s="65">
        <f t="shared" si="3"/>
        <v>14700</v>
      </c>
      <c r="H366" s="68"/>
      <c r="I366" s="68"/>
      <c r="J366" s="68"/>
      <c r="K366" s="68"/>
      <c r="L366" s="68"/>
      <c r="M366" s="68"/>
    </row>
    <row r="367" spans="2:13" s="52" customFormat="1" ht="13.5" thickBot="1">
      <c r="B367" s="131"/>
      <c r="C367" s="132"/>
      <c r="D367" s="133"/>
      <c r="E367" s="134" t="s">
        <v>337</v>
      </c>
      <c r="F367" s="135">
        <f>F361+F358+F350+F344+F338+F321+F320+F316</f>
        <v>1088625</v>
      </c>
      <c r="H367" s="68"/>
      <c r="I367" s="68"/>
      <c r="J367" s="68"/>
      <c r="K367" s="68"/>
      <c r="L367" s="68"/>
      <c r="M367" s="68"/>
    </row>
    <row r="368" spans="2:13" s="52" customFormat="1" ht="16.5" customHeight="1" thickBot="1">
      <c r="B368" s="178" t="s">
        <v>338</v>
      </c>
      <c r="C368" s="179"/>
      <c r="D368" s="179"/>
      <c r="E368" s="179"/>
      <c r="F368" s="180"/>
      <c r="H368" s="68"/>
      <c r="I368" s="68"/>
      <c r="J368" s="68"/>
      <c r="K368" s="68"/>
      <c r="L368" s="68"/>
      <c r="M368" s="68"/>
    </row>
    <row r="369" spans="2:13" s="52" customFormat="1">
      <c r="B369" s="77" t="s">
        <v>339</v>
      </c>
      <c r="C369" s="78" t="s">
        <v>340</v>
      </c>
      <c r="D369" s="79">
        <v>1</v>
      </c>
      <c r="E369" s="80">
        <v>255000</v>
      </c>
      <c r="F369" s="81">
        <f>E369*D369</f>
        <v>255000</v>
      </c>
      <c r="H369" s="68"/>
      <c r="I369" s="68"/>
      <c r="J369" s="68"/>
      <c r="K369" s="68"/>
      <c r="L369" s="68"/>
      <c r="M369" s="68"/>
    </row>
    <row r="370" spans="2:13" s="52" customFormat="1">
      <c r="B370" s="77" t="s">
        <v>341</v>
      </c>
      <c r="C370" s="78" t="s">
        <v>342</v>
      </c>
      <c r="D370" s="79">
        <v>1</v>
      </c>
      <c r="E370" s="80">
        <v>247500</v>
      </c>
      <c r="F370" s="81">
        <f t="shared" ref="F370:F384" si="4">E370*D370</f>
        <v>247500</v>
      </c>
      <c r="H370" s="68"/>
      <c r="I370" s="68"/>
      <c r="J370" s="68"/>
      <c r="K370" s="68"/>
      <c r="L370" s="68"/>
      <c r="M370" s="68"/>
    </row>
    <row r="371" spans="2:13" s="52" customFormat="1">
      <c r="B371" s="77" t="s">
        <v>343</v>
      </c>
      <c r="C371" s="78" t="s">
        <v>344</v>
      </c>
      <c r="D371" s="79">
        <v>1</v>
      </c>
      <c r="E371" s="80">
        <v>255000</v>
      </c>
      <c r="F371" s="81">
        <f t="shared" si="4"/>
        <v>255000</v>
      </c>
      <c r="H371" s="68"/>
      <c r="I371" s="68"/>
      <c r="J371" s="68"/>
      <c r="K371" s="68"/>
      <c r="L371" s="68"/>
      <c r="M371" s="68"/>
    </row>
    <row r="372" spans="2:13" s="52" customFormat="1">
      <c r="B372" s="77" t="s">
        <v>345</v>
      </c>
      <c r="C372" s="78" t="s">
        <v>346</v>
      </c>
      <c r="D372" s="79">
        <v>1</v>
      </c>
      <c r="E372" s="80">
        <v>457500</v>
      </c>
      <c r="F372" s="81">
        <f t="shared" si="4"/>
        <v>457500</v>
      </c>
      <c r="H372" s="68"/>
      <c r="I372" s="68"/>
      <c r="J372" s="68"/>
      <c r="K372" s="68"/>
      <c r="L372" s="68"/>
      <c r="M372" s="68"/>
    </row>
    <row r="373" spans="2:13" s="52" customFormat="1">
      <c r="B373" s="77" t="s">
        <v>347</v>
      </c>
      <c r="C373" s="78" t="s">
        <v>348</v>
      </c>
      <c r="D373" s="79">
        <v>5</v>
      </c>
      <c r="E373" s="80">
        <v>45150</v>
      </c>
      <c r="F373" s="81">
        <f t="shared" si="4"/>
        <v>225750</v>
      </c>
      <c r="H373" s="68"/>
      <c r="I373" s="68"/>
      <c r="J373" s="68"/>
      <c r="K373" s="68"/>
      <c r="L373" s="68"/>
      <c r="M373" s="68"/>
    </row>
    <row r="374" spans="2:13" s="52" customFormat="1">
      <c r="B374" s="64" t="s">
        <v>349</v>
      </c>
      <c r="C374" s="84" t="s">
        <v>350</v>
      </c>
      <c r="D374" s="55">
        <v>1</v>
      </c>
      <c r="E374" s="57">
        <v>40500</v>
      </c>
      <c r="F374" s="65">
        <f t="shared" si="4"/>
        <v>40500</v>
      </c>
      <c r="H374" s="68"/>
      <c r="I374" s="68"/>
      <c r="J374" s="68"/>
      <c r="K374" s="68"/>
      <c r="L374" s="68"/>
      <c r="M374" s="68"/>
    </row>
    <row r="375" spans="2:13" s="52" customFormat="1">
      <c r="B375" s="64" t="s">
        <v>351</v>
      </c>
      <c r="C375" s="84" t="s">
        <v>352</v>
      </c>
      <c r="D375" s="55">
        <v>1</v>
      </c>
      <c r="E375" s="57">
        <v>2250</v>
      </c>
      <c r="F375" s="65">
        <f t="shared" si="4"/>
        <v>2250</v>
      </c>
      <c r="H375" s="68"/>
      <c r="I375" s="68"/>
      <c r="J375" s="68"/>
      <c r="K375" s="68"/>
      <c r="L375" s="68"/>
      <c r="M375" s="68"/>
    </row>
    <row r="376" spans="2:13" s="52" customFormat="1">
      <c r="B376" s="64" t="s">
        <v>353</v>
      </c>
      <c r="C376" s="84" t="s">
        <v>354</v>
      </c>
      <c r="D376" s="55">
        <v>1</v>
      </c>
      <c r="E376" s="57">
        <v>1200</v>
      </c>
      <c r="F376" s="65">
        <f t="shared" si="4"/>
        <v>1200</v>
      </c>
      <c r="H376" s="68"/>
      <c r="I376" s="68"/>
      <c r="J376" s="68"/>
      <c r="K376" s="68"/>
      <c r="L376" s="68"/>
      <c r="M376" s="68"/>
    </row>
    <row r="377" spans="2:13" s="52" customFormat="1">
      <c r="B377" s="64" t="s">
        <v>355</v>
      </c>
      <c r="C377" s="84" t="s">
        <v>356</v>
      </c>
      <c r="D377" s="55">
        <v>1</v>
      </c>
      <c r="E377" s="57">
        <v>1200</v>
      </c>
      <c r="F377" s="65">
        <f t="shared" si="4"/>
        <v>1200</v>
      </c>
      <c r="H377" s="68"/>
      <c r="I377" s="68"/>
      <c r="J377" s="68"/>
      <c r="K377" s="68"/>
      <c r="L377" s="68"/>
      <c r="M377" s="68"/>
    </row>
    <row r="378" spans="2:13" s="52" customFormat="1" ht="25.5">
      <c r="B378" s="77" t="s">
        <v>357</v>
      </c>
      <c r="C378" s="78" t="s">
        <v>358</v>
      </c>
      <c r="D378" s="79">
        <v>1</v>
      </c>
      <c r="E378" s="80">
        <v>120000</v>
      </c>
      <c r="F378" s="81">
        <f t="shared" si="4"/>
        <v>120000</v>
      </c>
      <c r="H378" s="68"/>
      <c r="I378" s="68"/>
      <c r="J378" s="68"/>
      <c r="K378" s="68"/>
      <c r="L378" s="68"/>
      <c r="M378" s="68"/>
    </row>
    <row r="379" spans="2:13" s="126" customFormat="1">
      <c r="B379" s="77" t="s">
        <v>359</v>
      </c>
      <c r="C379" s="78" t="s">
        <v>360</v>
      </c>
      <c r="D379" s="79">
        <v>1</v>
      </c>
      <c r="E379" s="80">
        <v>55950</v>
      </c>
      <c r="F379" s="81">
        <f t="shared" si="4"/>
        <v>55950</v>
      </c>
      <c r="H379" s="68"/>
      <c r="I379" s="68"/>
      <c r="J379" s="68"/>
      <c r="K379" s="68"/>
      <c r="L379" s="68"/>
      <c r="M379" s="68"/>
    </row>
    <row r="380" spans="2:13" s="52" customFormat="1">
      <c r="B380" s="53"/>
      <c r="C380" s="82" t="s">
        <v>361</v>
      </c>
      <c r="D380" s="55"/>
      <c r="E380" s="57">
        <v>0</v>
      </c>
      <c r="F380" s="65"/>
      <c r="H380" s="68"/>
      <c r="I380" s="68"/>
      <c r="J380" s="68"/>
      <c r="K380" s="68"/>
      <c r="L380" s="68"/>
      <c r="M380" s="68"/>
    </row>
    <row r="381" spans="2:13" s="39" customFormat="1">
      <c r="B381" s="64"/>
      <c r="C381" s="84" t="s">
        <v>362</v>
      </c>
      <c r="D381" s="55">
        <v>0</v>
      </c>
      <c r="E381" s="57">
        <v>4350</v>
      </c>
      <c r="F381" s="130" t="s">
        <v>363</v>
      </c>
      <c r="G381" s="130"/>
      <c r="H381" s="85"/>
      <c r="I381" s="85"/>
      <c r="J381" s="85"/>
      <c r="K381" s="85"/>
      <c r="L381" s="85"/>
      <c r="M381" s="85"/>
    </row>
    <row r="382" spans="2:13" s="52" customFormat="1" ht="25.5">
      <c r="B382" s="64" t="s">
        <v>364</v>
      </c>
      <c r="C382" s="84" t="s">
        <v>365</v>
      </c>
      <c r="D382" s="55">
        <v>1</v>
      </c>
      <c r="E382" s="57">
        <v>28500</v>
      </c>
      <c r="F382" s="65">
        <f t="shared" si="4"/>
        <v>28500</v>
      </c>
      <c r="H382" s="68"/>
      <c r="I382" s="68"/>
      <c r="J382" s="68"/>
      <c r="K382" s="68"/>
      <c r="L382" s="68"/>
      <c r="M382" s="68"/>
    </row>
    <row r="383" spans="2:13" s="52" customFormat="1" ht="25.5">
      <c r="B383" s="64" t="s">
        <v>366</v>
      </c>
      <c r="C383" s="84" t="s">
        <v>367</v>
      </c>
      <c r="D383" s="55">
        <v>1</v>
      </c>
      <c r="E383" s="57">
        <v>2700</v>
      </c>
      <c r="F383" s="65">
        <f t="shared" si="4"/>
        <v>2700</v>
      </c>
      <c r="H383" s="68"/>
      <c r="I383" s="68"/>
      <c r="J383" s="68"/>
      <c r="K383" s="68"/>
      <c r="L383" s="68"/>
      <c r="M383" s="68"/>
    </row>
    <row r="384" spans="2:13" s="52" customFormat="1" ht="25.5">
      <c r="B384" s="64" t="s">
        <v>368</v>
      </c>
      <c r="C384" s="84" t="s">
        <v>369</v>
      </c>
      <c r="D384" s="55">
        <v>1</v>
      </c>
      <c r="E384" s="57">
        <v>24750</v>
      </c>
      <c r="F384" s="65">
        <f t="shared" si="4"/>
        <v>24750</v>
      </c>
      <c r="H384" s="68"/>
      <c r="I384" s="68"/>
      <c r="J384" s="68"/>
      <c r="K384" s="68"/>
      <c r="L384" s="68"/>
      <c r="M384" s="68"/>
    </row>
    <row r="385" spans="2:13" s="52" customFormat="1">
      <c r="B385" s="136"/>
      <c r="C385" s="101"/>
      <c r="D385" s="102"/>
      <c r="E385" s="89" t="s">
        <v>370</v>
      </c>
      <c r="F385" s="89">
        <f>F369+F370+F371+F372+F373+F378+F379</f>
        <v>1616700</v>
      </c>
      <c r="H385" s="68"/>
      <c r="I385" s="68"/>
      <c r="J385" s="68"/>
      <c r="K385" s="68"/>
      <c r="L385" s="68"/>
      <c r="M385" s="68"/>
    </row>
    <row r="386" spans="2:13" s="52" customFormat="1" ht="15.75">
      <c r="B386" s="182" t="s">
        <v>371</v>
      </c>
      <c r="C386" s="183"/>
      <c r="D386" s="183"/>
      <c r="E386" s="184"/>
      <c r="F386" s="137"/>
      <c r="H386" s="68"/>
      <c r="I386" s="68"/>
      <c r="J386" s="68"/>
      <c r="K386" s="68"/>
      <c r="L386" s="68"/>
      <c r="M386" s="68"/>
    </row>
    <row r="387" spans="2:13" s="52" customFormat="1" ht="15.75" customHeight="1">
      <c r="B387" s="77" t="s">
        <v>372</v>
      </c>
      <c r="C387" s="78" t="s">
        <v>373</v>
      </c>
      <c r="D387" s="79">
        <v>1</v>
      </c>
      <c r="E387" s="80">
        <v>594000</v>
      </c>
      <c r="F387" s="81">
        <f>E387*D387</f>
        <v>594000</v>
      </c>
      <c r="H387" s="68"/>
      <c r="I387" s="68"/>
      <c r="J387" s="68"/>
      <c r="K387" s="68"/>
      <c r="L387" s="68"/>
      <c r="M387" s="68"/>
    </row>
    <row r="388" spans="2:13" s="52" customFormat="1">
      <c r="B388" s="53"/>
      <c r="C388" s="82" t="s">
        <v>77</v>
      </c>
      <c r="D388" s="55"/>
      <c r="E388" s="57"/>
      <c r="F388" s="65"/>
      <c r="H388" s="68"/>
      <c r="I388" s="68"/>
      <c r="J388" s="68"/>
      <c r="K388" s="68"/>
      <c r="L388" s="68"/>
      <c r="M388" s="68"/>
    </row>
    <row r="389" spans="2:13" s="52" customFormat="1">
      <c r="B389" s="64" t="s">
        <v>374</v>
      </c>
      <c r="C389" s="84" t="s">
        <v>375</v>
      </c>
      <c r="D389" s="55">
        <v>1</v>
      </c>
      <c r="E389" s="57"/>
      <c r="F389" s="65"/>
      <c r="H389" s="68"/>
      <c r="I389" s="68"/>
      <c r="J389" s="68"/>
      <c r="K389" s="68"/>
      <c r="L389" s="68"/>
      <c r="M389" s="68"/>
    </row>
    <row r="390" spans="2:13" s="52" customFormat="1" ht="25.5">
      <c r="B390" s="64" t="s">
        <v>376</v>
      </c>
      <c r="C390" s="84" t="s">
        <v>377</v>
      </c>
      <c r="D390" s="55"/>
      <c r="E390" s="57"/>
      <c r="F390" s="65"/>
      <c r="H390" s="68"/>
      <c r="I390" s="68"/>
      <c r="J390" s="68"/>
      <c r="K390" s="68"/>
      <c r="L390" s="68"/>
      <c r="M390" s="68"/>
    </row>
    <row r="391" spans="2:13" s="52" customFormat="1">
      <c r="B391" s="64"/>
      <c r="C391" s="82" t="s">
        <v>77</v>
      </c>
      <c r="D391" s="55">
        <v>1</v>
      </c>
      <c r="E391" s="57"/>
      <c r="F391" s="65"/>
      <c r="H391" s="68"/>
      <c r="I391" s="68"/>
      <c r="J391" s="68"/>
      <c r="K391" s="68"/>
      <c r="L391" s="68"/>
      <c r="M391" s="68"/>
    </row>
    <row r="392" spans="2:13" s="52" customFormat="1" ht="25.5">
      <c r="B392" s="64"/>
      <c r="C392" s="84" t="s">
        <v>378</v>
      </c>
      <c r="D392" s="55">
        <v>1</v>
      </c>
      <c r="E392" s="57"/>
      <c r="F392" s="65"/>
      <c r="H392" s="68"/>
      <c r="I392" s="68"/>
      <c r="J392" s="68"/>
      <c r="K392" s="68"/>
      <c r="L392" s="68"/>
      <c r="M392" s="68"/>
    </row>
    <row r="393" spans="2:13" s="52" customFormat="1" ht="38.25">
      <c r="B393" s="64"/>
      <c r="C393" s="84" t="s">
        <v>379</v>
      </c>
      <c r="D393" s="55">
        <v>1</v>
      </c>
      <c r="E393" s="57"/>
      <c r="F393" s="65"/>
      <c r="H393" s="68"/>
      <c r="I393" s="68"/>
      <c r="J393" s="68"/>
      <c r="K393" s="68"/>
      <c r="L393" s="68"/>
      <c r="M393" s="68"/>
    </row>
    <row r="394" spans="2:13" s="52" customFormat="1" ht="25.5">
      <c r="B394" s="64"/>
      <c r="C394" s="84" t="s">
        <v>380</v>
      </c>
      <c r="D394" s="55">
        <v>1</v>
      </c>
      <c r="E394" s="57"/>
      <c r="F394" s="65"/>
      <c r="H394" s="68"/>
      <c r="I394" s="68"/>
      <c r="J394" s="68"/>
      <c r="K394" s="68"/>
      <c r="L394" s="68"/>
      <c r="M394" s="68"/>
    </row>
    <row r="395" spans="2:13" s="52" customFormat="1" ht="25.5">
      <c r="B395" s="64"/>
      <c r="C395" s="84" t="s">
        <v>381</v>
      </c>
      <c r="D395" s="55">
        <v>1</v>
      </c>
      <c r="E395" s="57"/>
      <c r="F395" s="65"/>
      <c r="H395" s="68"/>
      <c r="I395" s="68"/>
      <c r="J395" s="68"/>
      <c r="K395" s="68"/>
      <c r="L395" s="68"/>
      <c r="M395" s="68"/>
    </row>
    <row r="396" spans="2:13" s="52" customFormat="1" ht="25.5">
      <c r="B396" s="64" t="s">
        <v>382</v>
      </c>
      <c r="C396" s="84" t="s">
        <v>383</v>
      </c>
      <c r="D396" s="55">
        <v>1</v>
      </c>
      <c r="E396" s="57"/>
      <c r="F396" s="65"/>
      <c r="H396" s="68"/>
      <c r="I396" s="68"/>
      <c r="J396" s="68"/>
      <c r="K396" s="68"/>
      <c r="L396" s="68"/>
      <c r="M396" s="68"/>
    </row>
    <row r="397" spans="2:13" s="52" customFormat="1">
      <c r="B397" s="64" t="s">
        <v>384</v>
      </c>
      <c r="C397" s="84" t="s">
        <v>385</v>
      </c>
      <c r="D397" s="55">
        <v>1</v>
      </c>
      <c r="E397" s="57"/>
      <c r="F397" s="65"/>
      <c r="H397" s="68"/>
      <c r="I397" s="68"/>
      <c r="J397" s="68"/>
      <c r="K397" s="68"/>
      <c r="L397" s="68"/>
      <c r="M397" s="68"/>
    </row>
    <row r="398" spans="2:13" s="52" customFormat="1">
      <c r="B398" s="64" t="s">
        <v>386</v>
      </c>
      <c r="C398" s="84" t="s">
        <v>387</v>
      </c>
      <c r="D398" s="55">
        <v>1</v>
      </c>
      <c r="E398" s="57"/>
      <c r="F398" s="65"/>
      <c r="H398" s="68"/>
      <c r="I398" s="68"/>
      <c r="J398" s="68"/>
      <c r="K398" s="68"/>
      <c r="L398" s="68"/>
      <c r="M398" s="68"/>
    </row>
    <row r="399" spans="2:13" s="52" customFormat="1" ht="45" customHeight="1">
      <c r="B399" s="64" t="s">
        <v>388</v>
      </c>
      <c r="C399" s="84" t="s">
        <v>389</v>
      </c>
      <c r="D399" s="55">
        <v>1</v>
      </c>
      <c r="E399" s="57"/>
      <c r="F399" s="65"/>
      <c r="H399" s="68"/>
      <c r="I399" s="68"/>
      <c r="J399" s="68"/>
      <c r="K399" s="68"/>
      <c r="L399" s="68"/>
      <c r="M399" s="68"/>
    </row>
    <row r="400" spans="2:13" s="52" customFormat="1">
      <c r="B400" s="64" t="s">
        <v>390</v>
      </c>
      <c r="C400" s="84" t="s">
        <v>391</v>
      </c>
      <c r="D400" s="55">
        <v>1</v>
      </c>
      <c r="E400" s="57"/>
      <c r="F400" s="65"/>
      <c r="H400" s="68"/>
      <c r="I400" s="68"/>
      <c r="J400" s="68"/>
      <c r="K400" s="68"/>
      <c r="L400" s="68"/>
      <c r="M400" s="68"/>
    </row>
    <row r="401" spans="2:13" s="52" customFormat="1">
      <c r="B401" s="64" t="s">
        <v>392</v>
      </c>
      <c r="C401" s="84" t="s">
        <v>393</v>
      </c>
      <c r="D401" s="55">
        <v>1</v>
      </c>
      <c r="E401" s="57"/>
      <c r="F401" s="65"/>
      <c r="H401" s="68"/>
      <c r="I401" s="68"/>
      <c r="J401" s="68"/>
      <c r="K401" s="68"/>
      <c r="L401" s="68"/>
      <c r="M401" s="68"/>
    </row>
    <row r="402" spans="2:13" s="52" customFormat="1" ht="13.5" thickBot="1">
      <c r="B402" s="138"/>
      <c r="C402" s="132"/>
      <c r="D402" s="133"/>
      <c r="E402" s="139" t="s">
        <v>394</v>
      </c>
      <c r="F402" s="139">
        <f>F387</f>
        <v>594000</v>
      </c>
      <c r="H402" s="68"/>
      <c r="I402" s="68"/>
      <c r="J402" s="68"/>
      <c r="K402" s="68"/>
      <c r="L402" s="68"/>
      <c r="M402" s="68"/>
    </row>
    <row r="403" spans="2:13" s="52" customFormat="1" ht="16.5" customHeight="1" thickBot="1">
      <c r="B403" s="185" t="s">
        <v>395</v>
      </c>
      <c r="C403" s="186"/>
      <c r="D403" s="186"/>
      <c r="E403" s="186"/>
      <c r="F403" s="187"/>
      <c r="H403" s="68"/>
      <c r="I403" s="68"/>
      <c r="J403" s="68"/>
      <c r="K403" s="68"/>
      <c r="L403" s="68"/>
      <c r="M403" s="68"/>
    </row>
    <row r="404" spans="2:13" s="52" customFormat="1" ht="76.5">
      <c r="B404" s="77" t="s">
        <v>396</v>
      </c>
      <c r="C404" s="78" t="s">
        <v>397</v>
      </c>
      <c r="D404" s="79">
        <v>5</v>
      </c>
      <c r="E404" s="80">
        <v>40500</v>
      </c>
      <c r="F404" s="81">
        <f>E404*D404</f>
        <v>202500</v>
      </c>
      <c r="H404" s="68"/>
      <c r="I404" s="68"/>
      <c r="J404" s="68"/>
      <c r="K404" s="68"/>
      <c r="L404" s="68"/>
      <c r="M404" s="68"/>
    </row>
    <row r="405" spans="2:13" s="52" customFormat="1">
      <c r="B405" s="53"/>
      <c r="C405" s="82" t="s">
        <v>25</v>
      </c>
      <c r="D405" s="55"/>
      <c r="E405" s="57"/>
      <c r="F405" s="65"/>
      <c r="H405" s="68"/>
      <c r="I405" s="68"/>
      <c r="J405" s="68"/>
      <c r="K405" s="68"/>
      <c r="L405" s="68"/>
      <c r="M405" s="68"/>
    </row>
    <row r="406" spans="2:13" s="52" customFormat="1">
      <c r="B406" s="53"/>
      <c r="C406" s="84" t="s">
        <v>398</v>
      </c>
      <c r="D406" s="55">
        <v>1</v>
      </c>
      <c r="E406" s="57"/>
      <c r="F406" s="65"/>
      <c r="H406" s="68"/>
      <c r="I406" s="68"/>
      <c r="J406" s="68"/>
      <c r="K406" s="68"/>
      <c r="L406" s="68"/>
      <c r="M406" s="68"/>
    </row>
    <row r="407" spans="2:13" s="52" customFormat="1">
      <c r="B407" s="53"/>
      <c r="C407" s="84" t="s">
        <v>399</v>
      </c>
      <c r="D407" s="55">
        <v>6</v>
      </c>
      <c r="E407" s="57"/>
      <c r="F407" s="65"/>
      <c r="H407" s="68"/>
      <c r="I407" s="68"/>
      <c r="J407" s="68"/>
      <c r="K407" s="68"/>
      <c r="L407" s="68"/>
      <c r="M407" s="68"/>
    </row>
    <row r="408" spans="2:13" s="52" customFormat="1" ht="25.5">
      <c r="B408" s="53"/>
      <c r="C408" s="84" t="s">
        <v>400</v>
      </c>
      <c r="D408" s="55">
        <v>1</v>
      </c>
      <c r="E408" s="57"/>
      <c r="F408" s="65"/>
      <c r="H408" s="68"/>
      <c r="I408" s="68"/>
      <c r="J408" s="68"/>
      <c r="K408" s="68"/>
      <c r="L408" s="68"/>
      <c r="M408" s="68"/>
    </row>
    <row r="409" spans="2:13" s="52" customFormat="1">
      <c r="B409" s="53"/>
      <c r="C409" s="84" t="s">
        <v>401</v>
      </c>
      <c r="D409" s="55">
        <v>1</v>
      </c>
      <c r="E409" s="57"/>
      <c r="F409" s="65"/>
      <c r="H409" s="68"/>
      <c r="I409" s="68"/>
      <c r="J409" s="68"/>
      <c r="K409" s="68"/>
      <c r="L409" s="68"/>
      <c r="M409" s="68"/>
    </row>
    <row r="410" spans="2:13" s="52" customFormat="1" ht="15" customHeight="1">
      <c r="B410" s="53"/>
      <c r="C410" s="84" t="s">
        <v>402</v>
      </c>
      <c r="D410" s="55">
        <v>1</v>
      </c>
      <c r="E410" s="57"/>
      <c r="F410" s="65"/>
      <c r="H410" s="68"/>
      <c r="I410" s="68"/>
      <c r="J410" s="68"/>
      <c r="K410" s="68"/>
      <c r="L410" s="68"/>
      <c r="M410" s="68"/>
    </row>
    <row r="411" spans="2:13" s="52" customFormat="1">
      <c r="B411" s="53"/>
      <c r="C411" s="84" t="s">
        <v>403</v>
      </c>
      <c r="D411" s="55">
        <v>2</v>
      </c>
      <c r="E411" s="57"/>
      <c r="F411" s="65"/>
      <c r="H411" s="68"/>
      <c r="I411" s="68"/>
      <c r="J411" s="68"/>
      <c r="K411" s="68"/>
      <c r="L411" s="68"/>
      <c r="M411" s="68"/>
    </row>
    <row r="412" spans="2:13" s="52" customFormat="1">
      <c r="B412" s="53"/>
      <c r="C412" s="84" t="s">
        <v>404</v>
      </c>
      <c r="D412" s="55">
        <v>1</v>
      </c>
      <c r="E412" s="57"/>
      <c r="F412" s="65"/>
      <c r="H412" s="68"/>
      <c r="I412" s="68"/>
      <c r="J412" s="68"/>
      <c r="K412" s="68"/>
      <c r="L412" s="68"/>
      <c r="M412" s="68"/>
    </row>
    <row r="413" spans="2:13" s="52" customFormat="1">
      <c r="B413" s="53"/>
      <c r="C413" s="84" t="s">
        <v>405</v>
      </c>
      <c r="D413" s="55">
        <v>1</v>
      </c>
      <c r="E413" s="57"/>
      <c r="F413" s="65"/>
      <c r="H413" s="68"/>
      <c r="I413" s="68"/>
      <c r="J413" s="68"/>
      <c r="K413" s="68"/>
      <c r="L413" s="68"/>
      <c r="M413" s="68"/>
    </row>
    <row r="414" spans="2:13" s="52" customFormat="1">
      <c r="B414" s="53"/>
      <c r="C414" s="84" t="s">
        <v>406</v>
      </c>
      <c r="D414" s="55">
        <v>3</v>
      </c>
      <c r="E414" s="57"/>
      <c r="F414" s="65"/>
      <c r="H414" s="68"/>
      <c r="I414" s="68"/>
      <c r="J414" s="68"/>
      <c r="K414" s="68"/>
      <c r="L414" s="68"/>
      <c r="M414" s="68"/>
    </row>
    <row r="415" spans="2:13" s="52" customFormat="1">
      <c r="B415" s="53"/>
      <c r="C415" s="84" t="s">
        <v>407</v>
      </c>
      <c r="D415" s="55">
        <v>1</v>
      </c>
      <c r="E415" s="57"/>
      <c r="F415" s="65"/>
      <c r="H415" s="68"/>
      <c r="I415" s="68"/>
      <c r="J415" s="68"/>
      <c r="K415" s="68"/>
      <c r="L415" s="68"/>
      <c r="M415" s="68"/>
    </row>
    <row r="416" spans="2:13" s="52" customFormat="1">
      <c r="B416" s="53"/>
      <c r="C416" s="84" t="s">
        <v>408</v>
      </c>
      <c r="D416" s="55">
        <v>1</v>
      </c>
      <c r="E416" s="57"/>
      <c r="F416" s="65"/>
      <c r="H416" s="68"/>
      <c r="I416" s="68"/>
      <c r="J416" s="68"/>
      <c r="K416" s="68"/>
      <c r="L416" s="68"/>
      <c r="M416" s="68"/>
    </row>
    <row r="417" spans="2:13" s="52" customFormat="1">
      <c r="B417" s="53"/>
      <c r="C417" s="84" t="s">
        <v>409</v>
      </c>
      <c r="D417" s="55">
        <v>1</v>
      </c>
      <c r="E417" s="57"/>
      <c r="F417" s="65"/>
      <c r="H417" s="68"/>
      <c r="I417" s="68"/>
      <c r="J417" s="68"/>
      <c r="K417" s="68"/>
      <c r="L417" s="68"/>
      <c r="M417" s="68"/>
    </row>
    <row r="418" spans="2:13" s="52" customFormat="1">
      <c r="B418" s="53"/>
      <c r="C418" s="84" t="s">
        <v>260</v>
      </c>
      <c r="D418" s="55">
        <v>1</v>
      </c>
      <c r="E418" s="57"/>
      <c r="F418" s="65"/>
      <c r="H418" s="68"/>
      <c r="I418" s="68"/>
      <c r="J418" s="68"/>
      <c r="K418" s="68"/>
      <c r="L418" s="68"/>
      <c r="M418" s="68"/>
    </row>
    <row r="419" spans="2:13" s="52" customFormat="1">
      <c r="B419" s="53"/>
      <c r="C419" s="84" t="s">
        <v>410</v>
      </c>
      <c r="D419" s="55">
        <v>1</v>
      </c>
      <c r="E419" s="57"/>
      <c r="F419" s="65"/>
      <c r="H419" s="68"/>
      <c r="I419" s="68"/>
      <c r="J419" s="68"/>
      <c r="K419" s="68"/>
      <c r="L419" s="68"/>
      <c r="M419" s="68"/>
    </row>
    <row r="420" spans="2:13" s="52" customFormat="1">
      <c r="B420" s="53"/>
      <c r="C420" s="84" t="s">
        <v>411</v>
      </c>
      <c r="D420" s="55">
        <v>1</v>
      </c>
      <c r="E420" s="57"/>
      <c r="F420" s="65"/>
      <c r="H420" s="68"/>
      <c r="I420" s="68"/>
      <c r="J420" s="68"/>
      <c r="K420" s="68"/>
      <c r="L420" s="68"/>
      <c r="M420" s="68"/>
    </row>
    <row r="421" spans="2:13" s="52" customFormat="1">
      <c r="B421" s="53"/>
      <c r="C421" s="84" t="s">
        <v>412</v>
      </c>
      <c r="D421" s="55">
        <v>1</v>
      </c>
      <c r="E421" s="57"/>
      <c r="F421" s="65"/>
      <c r="H421" s="68"/>
      <c r="I421" s="68"/>
      <c r="J421" s="68"/>
      <c r="K421" s="68"/>
      <c r="L421" s="68"/>
      <c r="M421" s="68"/>
    </row>
    <row r="422" spans="2:13" s="52" customFormat="1">
      <c r="B422" s="53"/>
      <c r="C422" s="84" t="s">
        <v>413</v>
      </c>
      <c r="D422" s="55">
        <v>20</v>
      </c>
      <c r="E422" s="57"/>
      <c r="F422" s="65"/>
      <c r="H422" s="68"/>
      <c r="I422" s="68"/>
      <c r="J422" s="68"/>
      <c r="K422" s="68"/>
      <c r="L422" s="68"/>
      <c r="M422" s="68"/>
    </row>
    <row r="423" spans="2:13" s="52" customFormat="1">
      <c r="B423" s="53"/>
      <c r="C423" s="84" t="s">
        <v>414</v>
      </c>
      <c r="D423" s="55">
        <v>8</v>
      </c>
      <c r="E423" s="57"/>
      <c r="F423" s="65"/>
      <c r="H423" s="68"/>
      <c r="I423" s="68"/>
      <c r="J423" s="68"/>
      <c r="K423" s="68"/>
      <c r="L423" s="68"/>
      <c r="M423" s="68"/>
    </row>
    <row r="424" spans="2:13" s="52" customFormat="1">
      <c r="B424" s="77" t="s">
        <v>415</v>
      </c>
      <c r="C424" s="78" t="s">
        <v>416</v>
      </c>
      <c r="D424" s="79">
        <v>1</v>
      </c>
      <c r="E424" s="80">
        <v>894150</v>
      </c>
      <c r="F424" s="81">
        <f>E424*D424</f>
        <v>894150</v>
      </c>
      <c r="H424" s="68"/>
      <c r="I424" s="68"/>
      <c r="J424" s="68"/>
      <c r="K424" s="68"/>
      <c r="L424" s="68"/>
      <c r="M424" s="68"/>
    </row>
    <row r="425" spans="2:13" s="52" customFormat="1">
      <c r="B425" s="53"/>
      <c r="C425" s="82" t="s">
        <v>25</v>
      </c>
      <c r="D425" s="55"/>
      <c r="E425" s="57"/>
      <c r="F425" s="65"/>
      <c r="H425" s="68"/>
      <c r="I425" s="68"/>
      <c r="J425" s="68"/>
      <c r="K425" s="68"/>
      <c r="L425" s="68"/>
      <c r="M425" s="68"/>
    </row>
    <row r="426" spans="2:13" s="52" customFormat="1">
      <c r="B426" s="64" t="s">
        <v>417</v>
      </c>
      <c r="C426" s="84" t="s">
        <v>418</v>
      </c>
      <c r="D426" s="55">
        <v>1</v>
      </c>
      <c r="E426" s="57"/>
      <c r="F426" s="65"/>
      <c r="H426" s="68"/>
      <c r="I426" s="68"/>
      <c r="J426" s="68"/>
      <c r="K426" s="68"/>
      <c r="L426" s="68"/>
      <c r="M426" s="68"/>
    </row>
    <row r="427" spans="2:13" s="52" customFormat="1">
      <c r="B427" s="64"/>
      <c r="C427" s="84" t="s">
        <v>419</v>
      </c>
      <c r="D427" s="55">
        <v>1</v>
      </c>
      <c r="E427" s="57"/>
      <c r="F427" s="65"/>
      <c r="H427" s="68"/>
      <c r="I427" s="68"/>
      <c r="J427" s="68"/>
      <c r="K427" s="68"/>
      <c r="L427" s="68"/>
      <c r="M427" s="68"/>
    </row>
    <row r="428" spans="2:13" s="52" customFormat="1">
      <c r="B428" s="64"/>
      <c r="C428" s="84" t="s">
        <v>420</v>
      </c>
      <c r="D428" s="55">
        <v>1</v>
      </c>
      <c r="E428" s="57"/>
      <c r="F428" s="65"/>
      <c r="H428" s="68"/>
      <c r="I428" s="68"/>
      <c r="J428" s="68"/>
      <c r="K428" s="68"/>
      <c r="L428" s="68"/>
      <c r="M428" s="68"/>
    </row>
    <row r="429" spans="2:13" s="52" customFormat="1" ht="25.5">
      <c r="B429" s="64" t="s">
        <v>421</v>
      </c>
      <c r="C429" s="84" t="s">
        <v>422</v>
      </c>
      <c r="D429" s="55">
        <v>1</v>
      </c>
      <c r="E429" s="57"/>
      <c r="F429" s="65"/>
      <c r="H429" s="68"/>
      <c r="I429" s="68"/>
      <c r="J429" s="68"/>
      <c r="K429" s="68"/>
      <c r="L429" s="68"/>
      <c r="M429" s="68"/>
    </row>
    <row r="430" spans="2:13" s="52" customFormat="1">
      <c r="B430" s="64" t="s">
        <v>423</v>
      </c>
      <c r="C430" s="84" t="s">
        <v>424</v>
      </c>
      <c r="D430" s="55">
        <v>1</v>
      </c>
      <c r="E430" s="57"/>
      <c r="F430" s="65"/>
      <c r="H430" s="68"/>
      <c r="I430" s="68"/>
      <c r="J430" s="68"/>
      <c r="K430" s="68"/>
      <c r="L430" s="68"/>
      <c r="M430" s="68"/>
    </row>
    <row r="431" spans="2:13" s="52" customFormat="1">
      <c r="B431" s="64"/>
      <c r="C431" s="84" t="s">
        <v>425</v>
      </c>
      <c r="D431" s="55">
        <v>1</v>
      </c>
      <c r="E431" s="57"/>
      <c r="F431" s="65"/>
      <c r="H431" s="68"/>
      <c r="I431" s="68"/>
      <c r="J431" s="68"/>
      <c r="K431" s="68"/>
      <c r="L431" s="68"/>
      <c r="M431" s="68"/>
    </row>
    <row r="432" spans="2:13" s="52" customFormat="1">
      <c r="B432" s="64"/>
      <c r="C432" s="84" t="s">
        <v>426</v>
      </c>
      <c r="D432" s="55">
        <v>1</v>
      </c>
      <c r="E432" s="57"/>
      <c r="F432" s="65"/>
      <c r="H432" s="68"/>
      <c r="I432" s="68"/>
      <c r="J432" s="68"/>
      <c r="K432" s="68"/>
      <c r="L432" s="68"/>
      <c r="M432" s="68"/>
    </row>
    <row r="433" spans="2:13" s="52" customFormat="1">
      <c r="B433" s="64"/>
      <c r="C433" s="84" t="s">
        <v>427</v>
      </c>
      <c r="D433" s="55">
        <v>1</v>
      </c>
      <c r="E433" s="57"/>
      <c r="F433" s="65"/>
      <c r="H433" s="68"/>
      <c r="I433" s="68"/>
      <c r="J433" s="68"/>
      <c r="K433" s="68"/>
      <c r="L433" s="68"/>
      <c r="M433" s="68"/>
    </row>
    <row r="434" spans="2:13" s="52" customFormat="1">
      <c r="B434" s="64"/>
      <c r="C434" s="84" t="s">
        <v>428</v>
      </c>
      <c r="D434" s="55">
        <v>1</v>
      </c>
      <c r="E434" s="57"/>
      <c r="F434" s="65"/>
      <c r="H434" s="68"/>
      <c r="I434" s="68"/>
      <c r="J434" s="68"/>
      <c r="K434" s="68"/>
      <c r="L434" s="68"/>
      <c r="M434" s="68"/>
    </row>
    <row r="435" spans="2:13" s="52" customFormat="1">
      <c r="B435" s="64"/>
      <c r="C435" s="84" t="s">
        <v>429</v>
      </c>
      <c r="D435" s="55">
        <v>1</v>
      </c>
      <c r="E435" s="57"/>
      <c r="F435" s="65"/>
      <c r="H435" s="68"/>
      <c r="I435" s="68"/>
      <c r="J435" s="68"/>
      <c r="K435" s="68"/>
      <c r="L435" s="68"/>
      <c r="M435" s="68"/>
    </row>
    <row r="436" spans="2:13" s="52" customFormat="1">
      <c r="B436" s="64"/>
      <c r="C436" s="84" t="s">
        <v>430</v>
      </c>
      <c r="D436" s="55">
        <v>1</v>
      </c>
      <c r="E436" s="57"/>
      <c r="F436" s="65"/>
      <c r="H436" s="68"/>
      <c r="I436" s="68"/>
      <c r="J436" s="68"/>
      <c r="K436" s="68"/>
      <c r="L436" s="68"/>
      <c r="M436" s="68"/>
    </row>
    <row r="437" spans="2:13" s="52" customFormat="1">
      <c r="B437" s="64"/>
      <c r="C437" s="84" t="s">
        <v>431</v>
      </c>
      <c r="D437" s="55">
        <v>1</v>
      </c>
      <c r="E437" s="57"/>
      <c r="F437" s="65"/>
      <c r="H437" s="68"/>
      <c r="I437" s="68"/>
      <c r="J437" s="68"/>
      <c r="K437" s="68"/>
      <c r="L437" s="68"/>
      <c r="M437" s="68"/>
    </row>
    <row r="438" spans="2:13" s="52" customFormat="1">
      <c r="B438" s="64"/>
      <c r="C438" s="84" t="s">
        <v>432</v>
      </c>
      <c r="D438" s="55">
        <v>1</v>
      </c>
      <c r="E438" s="57"/>
      <c r="F438" s="65"/>
      <c r="H438" s="68"/>
      <c r="I438" s="68"/>
      <c r="J438" s="68"/>
      <c r="K438" s="68"/>
      <c r="L438" s="68"/>
      <c r="M438" s="68"/>
    </row>
    <row r="439" spans="2:13" s="52" customFormat="1">
      <c r="B439" s="64"/>
      <c r="C439" s="84" t="s">
        <v>433</v>
      </c>
      <c r="D439" s="55">
        <v>1</v>
      </c>
      <c r="E439" s="57"/>
      <c r="F439" s="65"/>
      <c r="H439" s="68"/>
      <c r="I439" s="68"/>
      <c r="J439" s="68"/>
      <c r="K439" s="68"/>
      <c r="L439" s="68"/>
      <c r="M439" s="68"/>
    </row>
    <row r="440" spans="2:13" s="52" customFormat="1">
      <c r="B440" s="64"/>
      <c r="C440" s="84" t="s">
        <v>434</v>
      </c>
      <c r="D440" s="55">
        <v>1</v>
      </c>
      <c r="E440" s="57"/>
      <c r="F440" s="65"/>
      <c r="H440" s="68"/>
      <c r="I440" s="68"/>
      <c r="J440" s="68"/>
      <c r="K440" s="68"/>
      <c r="L440" s="68"/>
      <c r="M440" s="68"/>
    </row>
    <row r="441" spans="2:13" s="52" customFormat="1">
      <c r="B441" s="64"/>
      <c r="C441" s="84" t="s">
        <v>435</v>
      </c>
      <c r="D441" s="55">
        <v>1</v>
      </c>
      <c r="E441" s="57"/>
      <c r="F441" s="65"/>
      <c r="H441" s="68"/>
      <c r="I441" s="68"/>
      <c r="J441" s="68"/>
      <c r="K441" s="68"/>
      <c r="L441" s="68"/>
      <c r="M441" s="68"/>
    </row>
    <row r="442" spans="2:13" s="52" customFormat="1">
      <c r="B442" s="64"/>
      <c r="C442" s="84" t="s">
        <v>436</v>
      </c>
      <c r="D442" s="55">
        <v>1</v>
      </c>
      <c r="E442" s="57"/>
      <c r="F442" s="65"/>
      <c r="H442" s="68"/>
      <c r="I442" s="68"/>
      <c r="J442" s="68"/>
      <c r="K442" s="68"/>
      <c r="L442" s="68"/>
      <c r="M442" s="68"/>
    </row>
    <row r="443" spans="2:13" s="52" customFormat="1">
      <c r="B443" s="64"/>
      <c r="C443" s="84" t="s">
        <v>437</v>
      </c>
      <c r="D443" s="55">
        <v>1</v>
      </c>
      <c r="E443" s="57"/>
      <c r="F443" s="65"/>
      <c r="H443" s="68"/>
      <c r="I443" s="68"/>
      <c r="J443" s="68"/>
      <c r="K443" s="68"/>
      <c r="L443" s="68"/>
      <c r="M443" s="68"/>
    </row>
    <row r="444" spans="2:13" s="52" customFormat="1">
      <c r="B444" s="64"/>
      <c r="C444" s="84" t="s">
        <v>438</v>
      </c>
      <c r="D444" s="55">
        <v>1</v>
      </c>
      <c r="E444" s="57"/>
      <c r="F444" s="65"/>
      <c r="H444" s="68"/>
      <c r="I444" s="68"/>
      <c r="J444" s="68"/>
      <c r="K444" s="68"/>
      <c r="L444" s="68"/>
      <c r="M444" s="68"/>
    </row>
    <row r="445" spans="2:13" s="52" customFormat="1">
      <c r="B445" s="64" t="s">
        <v>439</v>
      </c>
      <c r="C445" s="84" t="s">
        <v>440</v>
      </c>
      <c r="D445" s="55">
        <v>1</v>
      </c>
      <c r="E445" s="57"/>
      <c r="F445" s="65"/>
      <c r="H445" s="68"/>
      <c r="I445" s="68"/>
      <c r="J445" s="68"/>
      <c r="K445" s="68"/>
      <c r="L445" s="68"/>
      <c r="M445" s="68"/>
    </row>
    <row r="446" spans="2:13" s="52" customFormat="1">
      <c r="B446" s="64" t="s">
        <v>441</v>
      </c>
      <c r="C446" s="84" t="s">
        <v>442</v>
      </c>
      <c r="D446" s="55">
        <v>1</v>
      </c>
      <c r="E446" s="57"/>
      <c r="F446" s="65"/>
      <c r="H446" s="68"/>
      <c r="I446" s="68"/>
      <c r="J446" s="68"/>
      <c r="K446" s="68"/>
      <c r="L446" s="68"/>
      <c r="M446" s="68"/>
    </row>
    <row r="447" spans="2:13" s="52" customFormat="1">
      <c r="B447" s="64" t="s">
        <v>443</v>
      </c>
      <c r="C447" s="84" t="s">
        <v>444</v>
      </c>
      <c r="D447" s="55">
        <v>1</v>
      </c>
      <c r="E447" s="57"/>
      <c r="F447" s="65"/>
      <c r="H447" s="85"/>
      <c r="I447" s="85"/>
      <c r="J447" s="85"/>
      <c r="K447" s="85"/>
      <c r="L447" s="85"/>
      <c r="M447" s="85"/>
    </row>
    <row r="448" spans="2:13" s="126" customFormat="1" ht="13.5" thickBot="1">
      <c r="B448" s="140"/>
      <c r="C448" s="141"/>
      <c r="D448" s="142"/>
      <c r="E448" s="89" t="s">
        <v>445</v>
      </c>
      <c r="F448" s="143">
        <f>F424+F404</f>
        <v>1096650</v>
      </c>
      <c r="H448" s="68"/>
      <c r="I448" s="68"/>
      <c r="J448" s="68"/>
      <c r="K448" s="68"/>
      <c r="L448" s="68"/>
      <c r="M448" s="68"/>
    </row>
    <row r="449" spans="2:13" s="126" customFormat="1" ht="15.75">
      <c r="B449" s="188" t="s">
        <v>446</v>
      </c>
      <c r="C449" s="189"/>
      <c r="D449" s="189"/>
      <c r="E449" s="189"/>
      <c r="F449" s="190"/>
      <c r="H449" s="68"/>
      <c r="I449" s="68"/>
      <c r="J449" s="68"/>
      <c r="K449" s="68"/>
      <c r="L449" s="68"/>
      <c r="M449" s="68"/>
    </row>
    <row r="450" spans="2:13" s="126" customFormat="1">
      <c r="B450" s="144"/>
      <c r="C450" s="145"/>
      <c r="D450" s="146"/>
      <c r="E450" s="147"/>
      <c r="F450" s="147"/>
      <c r="H450" s="68"/>
      <c r="I450" s="68"/>
      <c r="J450" s="68"/>
      <c r="K450" s="68"/>
      <c r="L450" s="68"/>
      <c r="M450" s="68"/>
    </row>
    <row r="451" spans="2:13" s="126" customFormat="1" ht="25.5">
      <c r="B451" s="148" t="s">
        <v>447</v>
      </c>
      <c r="C451" s="145" t="s">
        <v>448</v>
      </c>
      <c r="D451" s="146">
        <v>1</v>
      </c>
      <c r="E451" s="147">
        <v>480000</v>
      </c>
      <c r="F451" s="147">
        <f>D451*E451</f>
        <v>480000</v>
      </c>
      <c r="H451" s="68"/>
      <c r="I451" s="68"/>
      <c r="J451" s="68"/>
      <c r="K451" s="68"/>
      <c r="L451" s="68"/>
      <c r="M451" s="68"/>
    </row>
    <row r="452" spans="2:13" s="126" customFormat="1" ht="25.5">
      <c r="B452" s="148" t="s">
        <v>449</v>
      </c>
      <c r="C452" s="145" t="s">
        <v>450</v>
      </c>
      <c r="D452" s="149">
        <v>1</v>
      </c>
      <c r="E452" s="147">
        <v>135000</v>
      </c>
      <c r="F452" s="147">
        <f>D452*E452</f>
        <v>135000</v>
      </c>
      <c r="H452" s="68"/>
      <c r="I452" s="68"/>
      <c r="J452" s="68"/>
      <c r="K452" s="68"/>
      <c r="L452" s="68"/>
      <c r="M452" s="68"/>
    </row>
    <row r="453" spans="2:13" s="126" customFormat="1" ht="18.75" customHeight="1">
      <c r="B453" s="171" t="s">
        <v>451</v>
      </c>
      <c r="C453" s="172"/>
      <c r="D453" s="172"/>
      <c r="E453" s="173"/>
      <c r="F453" s="150">
        <f>SUM(F451:F452)</f>
        <v>615000</v>
      </c>
      <c r="H453" s="68"/>
      <c r="I453" s="68"/>
      <c r="J453" s="68"/>
      <c r="K453" s="68"/>
      <c r="L453" s="68"/>
      <c r="M453" s="68"/>
    </row>
    <row r="454" spans="2:13" s="126" customFormat="1" ht="18.75" customHeight="1">
      <c r="B454" s="174" t="s">
        <v>452</v>
      </c>
      <c r="C454" s="175"/>
      <c r="D454" s="175"/>
      <c r="E454" s="175"/>
      <c r="F454" s="176"/>
      <c r="H454" s="68"/>
      <c r="I454" s="68"/>
      <c r="J454" s="68"/>
      <c r="K454" s="68"/>
      <c r="L454" s="68"/>
      <c r="M454" s="68"/>
    </row>
    <row r="455" spans="2:13" s="126" customFormat="1" ht="16.5" customHeight="1">
      <c r="B455" s="151" t="s">
        <v>453</v>
      </c>
      <c r="C455" s="152" t="s">
        <v>454</v>
      </c>
      <c r="D455" s="146">
        <v>2</v>
      </c>
      <c r="E455" s="81">
        <v>53700</v>
      </c>
      <c r="F455" s="81">
        <f>E455*D455</f>
        <v>107400</v>
      </c>
      <c r="H455" s="68"/>
      <c r="I455" s="68"/>
      <c r="J455" s="68"/>
      <c r="K455" s="68"/>
      <c r="L455" s="68"/>
      <c r="M455" s="68"/>
    </row>
    <row r="456" spans="2:13" s="126" customFormat="1" ht="12.75" customHeight="1">
      <c r="B456" s="148"/>
      <c r="C456" s="153" t="s">
        <v>25</v>
      </c>
      <c r="D456" s="147"/>
      <c r="E456" s="147">
        <v>0</v>
      </c>
      <c r="F456" s="147"/>
      <c r="H456" s="68"/>
      <c r="I456" s="68"/>
      <c r="J456" s="68"/>
      <c r="K456" s="68"/>
      <c r="L456" s="68"/>
      <c r="M456" s="68"/>
    </row>
    <row r="457" spans="2:13" s="126" customFormat="1" ht="12.75" customHeight="1">
      <c r="B457" s="148"/>
      <c r="C457" s="154" t="s">
        <v>455</v>
      </c>
      <c r="D457" s="155">
        <v>1</v>
      </c>
      <c r="E457" s="147">
        <v>0</v>
      </c>
      <c r="F457" s="147"/>
      <c r="H457" s="68"/>
      <c r="I457" s="68"/>
      <c r="J457" s="68"/>
      <c r="K457" s="68"/>
      <c r="L457" s="68"/>
      <c r="M457" s="68"/>
    </row>
    <row r="458" spans="2:13" s="126" customFormat="1" ht="12.75" customHeight="1">
      <c r="B458" s="148"/>
      <c r="C458" s="154" t="s">
        <v>456</v>
      </c>
      <c r="D458" s="155">
        <v>1</v>
      </c>
      <c r="E458" s="147">
        <v>0</v>
      </c>
      <c r="F458" s="147"/>
      <c r="H458" s="68"/>
      <c r="I458" s="68"/>
      <c r="J458" s="68"/>
      <c r="K458" s="68"/>
      <c r="L458" s="68"/>
      <c r="M458" s="68"/>
    </row>
    <row r="459" spans="2:13" s="126" customFormat="1" ht="12.75" customHeight="1">
      <c r="B459" s="148"/>
      <c r="C459" s="154" t="s">
        <v>457</v>
      </c>
      <c r="D459" s="155">
        <v>1</v>
      </c>
      <c r="E459" s="147">
        <v>0</v>
      </c>
      <c r="F459" s="147"/>
      <c r="H459" s="68"/>
      <c r="I459" s="68"/>
      <c r="J459" s="68"/>
      <c r="K459" s="68"/>
      <c r="L459" s="68"/>
      <c r="M459" s="68"/>
    </row>
    <row r="460" spans="2:13" s="126" customFormat="1" ht="12.75" customHeight="1">
      <c r="B460" s="148"/>
      <c r="C460" s="154" t="s">
        <v>458</v>
      </c>
      <c r="D460" s="155">
        <v>1</v>
      </c>
      <c r="E460" s="147">
        <v>0</v>
      </c>
      <c r="F460" s="147"/>
      <c r="H460" s="68"/>
      <c r="I460" s="68"/>
      <c r="J460" s="68"/>
      <c r="K460" s="68"/>
      <c r="L460" s="68"/>
      <c r="M460" s="68"/>
    </row>
    <row r="461" spans="2:13" s="126" customFormat="1" ht="12.75" customHeight="1">
      <c r="B461" s="148"/>
      <c r="C461" s="154" t="s">
        <v>459</v>
      </c>
      <c r="D461" s="155">
        <v>1</v>
      </c>
      <c r="E461" s="147">
        <v>0</v>
      </c>
      <c r="F461" s="147"/>
      <c r="H461" s="68"/>
      <c r="I461" s="68"/>
      <c r="J461" s="68"/>
      <c r="K461" s="68"/>
      <c r="L461" s="68"/>
      <c r="M461" s="68"/>
    </row>
    <row r="462" spans="2:13" s="126" customFormat="1" ht="12.75" customHeight="1">
      <c r="B462" s="148"/>
      <c r="C462" s="154" t="s">
        <v>460</v>
      </c>
      <c r="D462" s="155">
        <v>1</v>
      </c>
      <c r="E462" s="147">
        <v>0</v>
      </c>
      <c r="F462" s="147"/>
      <c r="H462" s="68"/>
      <c r="I462" s="68"/>
      <c r="J462" s="68"/>
      <c r="K462" s="68"/>
      <c r="L462" s="68"/>
      <c r="M462" s="68"/>
    </row>
    <row r="463" spans="2:13" s="126" customFormat="1" ht="12.75" customHeight="1">
      <c r="B463" s="148"/>
      <c r="C463" s="154" t="s">
        <v>461</v>
      </c>
      <c r="D463" s="155">
        <v>1</v>
      </c>
      <c r="E463" s="147">
        <v>0</v>
      </c>
      <c r="F463" s="147"/>
      <c r="H463" s="68"/>
      <c r="I463" s="68"/>
      <c r="J463" s="68"/>
      <c r="K463" s="68"/>
      <c r="L463" s="68"/>
      <c r="M463" s="68"/>
    </row>
    <row r="464" spans="2:13" s="126" customFormat="1" ht="12.75" customHeight="1">
      <c r="B464" s="148"/>
      <c r="C464" s="154" t="s">
        <v>462</v>
      </c>
      <c r="D464" s="155">
        <v>1</v>
      </c>
      <c r="E464" s="147">
        <v>0</v>
      </c>
      <c r="F464" s="147"/>
      <c r="H464" s="68"/>
      <c r="I464" s="68"/>
      <c r="J464" s="68"/>
      <c r="K464" s="68"/>
      <c r="L464" s="68"/>
      <c r="M464" s="68"/>
    </row>
    <row r="465" spans="2:13" s="126" customFormat="1" ht="12.75" customHeight="1">
      <c r="B465" s="148"/>
      <c r="C465" s="154" t="s">
        <v>463</v>
      </c>
      <c r="D465" s="155">
        <v>1</v>
      </c>
      <c r="E465" s="147">
        <v>0</v>
      </c>
      <c r="F465" s="147"/>
      <c r="H465" s="68"/>
      <c r="I465" s="68"/>
      <c r="J465" s="68"/>
      <c r="K465" s="68"/>
      <c r="L465" s="68"/>
      <c r="M465" s="68"/>
    </row>
    <row r="466" spans="2:13" s="126" customFormat="1" ht="12.75" customHeight="1">
      <c r="B466" s="148" t="s">
        <v>464</v>
      </c>
      <c r="C466" s="152" t="s">
        <v>465</v>
      </c>
      <c r="D466" s="146">
        <v>2</v>
      </c>
      <c r="E466" s="147">
        <v>44100</v>
      </c>
      <c r="F466" s="147">
        <f>E466*D466</f>
        <v>88200</v>
      </c>
      <c r="H466" s="68"/>
      <c r="I466" s="68"/>
      <c r="J466" s="68"/>
      <c r="K466" s="68"/>
      <c r="L466" s="68"/>
      <c r="M466" s="68"/>
    </row>
    <row r="467" spans="2:13" s="126" customFormat="1" ht="12.75" customHeight="1">
      <c r="B467" s="148"/>
      <c r="C467" s="153" t="s">
        <v>25</v>
      </c>
      <c r="D467" s="155"/>
      <c r="E467" s="147"/>
      <c r="F467" s="147"/>
      <c r="H467" s="68"/>
      <c r="I467" s="68"/>
      <c r="J467" s="68"/>
      <c r="K467" s="68"/>
      <c r="L467" s="68"/>
      <c r="M467" s="68"/>
    </row>
    <row r="468" spans="2:13" s="126" customFormat="1" ht="12.75" customHeight="1">
      <c r="B468" s="144"/>
      <c r="C468" s="154" t="s">
        <v>466</v>
      </c>
      <c r="D468" s="155">
        <v>1</v>
      </c>
      <c r="E468" s="147"/>
      <c r="F468" s="147"/>
      <c r="H468" s="68"/>
      <c r="I468" s="68"/>
      <c r="J468" s="68"/>
      <c r="K468" s="68"/>
      <c r="L468" s="68"/>
      <c r="M468" s="68"/>
    </row>
    <row r="469" spans="2:13" s="126" customFormat="1" ht="12.75" customHeight="1">
      <c r="B469" s="144"/>
      <c r="C469" s="154" t="s">
        <v>467</v>
      </c>
      <c r="D469" s="155">
        <v>1</v>
      </c>
      <c r="E469" s="147"/>
      <c r="F469" s="147"/>
      <c r="H469" s="68"/>
      <c r="I469" s="68"/>
      <c r="J469" s="68"/>
      <c r="K469" s="68"/>
      <c r="L469" s="68"/>
      <c r="M469" s="68"/>
    </row>
    <row r="470" spans="2:13" s="126" customFormat="1" ht="12.75" customHeight="1">
      <c r="B470" s="144"/>
      <c r="C470" s="154" t="s">
        <v>468</v>
      </c>
      <c r="D470" s="155">
        <v>1</v>
      </c>
      <c r="E470" s="147"/>
      <c r="F470" s="147"/>
      <c r="H470" s="68"/>
      <c r="I470" s="68"/>
      <c r="J470" s="68"/>
      <c r="K470" s="68"/>
      <c r="L470" s="68"/>
      <c r="M470" s="68"/>
    </row>
    <row r="471" spans="2:13" s="126" customFormat="1" ht="12.75" customHeight="1">
      <c r="B471" s="144"/>
      <c r="C471" s="154" t="s">
        <v>460</v>
      </c>
      <c r="D471" s="155">
        <v>1</v>
      </c>
      <c r="E471" s="147"/>
      <c r="F471" s="147"/>
      <c r="H471" s="68"/>
      <c r="I471" s="68"/>
      <c r="J471" s="68"/>
      <c r="K471" s="68"/>
      <c r="L471" s="68"/>
      <c r="M471" s="68"/>
    </row>
    <row r="472" spans="2:13" s="126" customFormat="1" ht="12.75" customHeight="1">
      <c r="B472" s="144"/>
      <c r="C472" s="154" t="s">
        <v>469</v>
      </c>
      <c r="D472" s="155">
        <v>1</v>
      </c>
      <c r="E472" s="147"/>
      <c r="F472" s="147"/>
      <c r="H472" s="68"/>
      <c r="I472" s="68"/>
      <c r="J472" s="68"/>
      <c r="K472" s="68"/>
      <c r="L472" s="68"/>
      <c r="M472" s="68"/>
    </row>
    <row r="473" spans="2:13" s="126" customFormat="1" ht="12.75" customHeight="1">
      <c r="B473" s="144"/>
      <c r="C473" s="154" t="s">
        <v>463</v>
      </c>
      <c r="D473" s="155">
        <v>1</v>
      </c>
      <c r="E473" s="147"/>
      <c r="F473" s="147"/>
      <c r="H473" s="68"/>
      <c r="I473" s="68"/>
      <c r="J473" s="68"/>
      <c r="K473" s="68"/>
      <c r="L473" s="68"/>
      <c r="M473" s="68"/>
    </row>
    <row r="474" spans="2:13" s="126" customFormat="1" ht="12.75" customHeight="1">
      <c r="B474" s="144"/>
      <c r="C474" s="154"/>
      <c r="D474" s="155"/>
      <c r="E474" s="150" t="s">
        <v>470</v>
      </c>
      <c r="F474" s="150">
        <f>F455+F466</f>
        <v>195600</v>
      </c>
      <c r="H474" s="68"/>
      <c r="I474" s="68"/>
      <c r="J474" s="68"/>
      <c r="K474" s="68"/>
      <c r="L474" s="68"/>
      <c r="M474" s="68"/>
    </row>
    <row r="475" spans="2:13" s="126" customFormat="1" ht="12.75" customHeight="1">
      <c r="B475" s="144"/>
      <c r="C475" s="154"/>
      <c r="D475" s="155"/>
      <c r="E475" s="147"/>
      <c r="F475" s="147"/>
      <c r="H475" s="68"/>
      <c r="I475" s="68"/>
      <c r="J475" s="68"/>
      <c r="K475" s="68"/>
      <c r="L475" s="68"/>
      <c r="M475" s="68"/>
    </row>
    <row r="476" spans="2:13" s="160" customFormat="1" ht="15">
      <c r="B476" s="156"/>
      <c r="C476" s="157"/>
      <c r="D476" s="158"/>
      <c r="E476" s="159" t="s">
        <v>471</v>
      </c>
      <c r="F476" s="159">
        <f>F448+F402+F385+F367+F313+F224+F115+F453+F474</f>
        <v>11262808.5</v>
      </c>
    </row>
    <row r="477" spans="2:13">
      <c r="B477" s="5"/>
      <c r="C477" s="161"/>
      <c r="D477" s="6"/>
      <c r="E477" s="7"/>
      <c r="F477" s="8" t="s">
        <v>9</v>
      </c>
    </row>
    <row r="478" spans="2:13">
      <c r="B478" s="1"/>
      <c r="C478" s="1"/>
      <c r="D478" s="37"/>
      <c r="E478" s="162"/>
      <c r="F478" s="162"/>
    </row>
    <row r="479" spans="2:13">
      <c r="B479" s="1"/>
      <c r="C479" s="1"/>
      <c r="D479" s="37"/>
      <c r="E479" s="162"/>
      <c r="F479" s="162"/>
    </row>
    <row r="480" spans="2:13">
      <c r="B480" s="4"/>
      <c r="C480" s="4"/>
      <c r="D480" s="3"/>
      <c r="E480" s="47"/>
      <c r="F480" s="47"/>
    </row>
    <row r="481" spans="1:13">
      <c r="B481" s="163"/>
      <c r="C481" s="177"/>
      <c r="D481" s="177"/>
      <c r="E481" s="38"/>
      <c r="F481" s="38"/>
    </row>
    <row r="482" spans="1:13" ht="14.25" customHeight="1">
      <c r="B482" s="33"/>
      <c r="C482" s="167"/>
      <c r="D482" s="167"/>
      <c r="E482" s="38"/>
      <c r="F482" s="38"/>
    </row>
    <row r="483" spans="1:13">
      <c r="B483" s="164"/>
      <c r="C483" s="1"/>
      <c r="D483" s="9"/>
      <c r="E483" s="165"/>
      <c r="F483" s="38"/>
    </row>
    <row r="484" spans="1:13">
      <c r="B484" s="164"/>
      <c r="C484" s="1"/>
      <c r="D484" s="9"/>
      <c r="E484" s="165"/>
      <c r="F484" s="38"/>
    </row>
    <row r="485" spans="1:13">
      <c r="B485" s="164"/>
      <c r="C485" s="1"/>
      <c r="D485" s="9"/>
      <c r="E485" s="165"/>
      <c r="F485" s="38"/>
    </row>
    <row r="486" spans="1:13" s="36" customFormat="1" ht="15">
      <c r="A486" s="34"/>
      <c r="B486" s="34"/>
      <c r="C486" s="2"/>
      <c r="D486" s="10"/>
      <c r="E486" s="166"/>
      <c r="G486" s="34"/>
      <c r="H486" s="34"/>
      <c r="I486" s="34"/>
      <c r="J486" s="34"/>
      <c r="K486" s="34"/>
      <c r="L486" s="34"/>
      <c r="M486" s="34"/>
    </row>
    <row r="487" spans="1:13" s="36" customFormat="1" ht="15">
      <c r="A487" s="34"/>
      <c r="B487" s="34"/>
      <c r="C487" s="2"/>
      <c r="D487" s="11"/>
      <c r="E487" s="166"/>
      <c r="G487" s="34"/>
      <c r="H487" s="34"/>
      <c r="I487" s="34"/>
      <c r="J487" s="34"/>
      <c r="K487" s="34"/>
      <c r="L487" s="34"/>
      <c r="M487" s="34"/>
    </row>
  </sheetData>
  <mergeCells count="12">
    <mergeCell ref="B116:F116"/>
    <mergeCell ref="B4:F4"/>
    <mergeCell ref="B453:E453"/>
    <mergeCell ref="B454:F454"/>
    <mergeCell ref="C481:D481"/>
    <mergeCell ref="C482:D482"/>
    <mergeCell ref="B225:F225"/>
    <mergeCell ref="B314:E314"/>
    <mergeCell ref="B368:F368"/>
    <mergeCell ref="B386:E386"/>
    <mergeCell ref="B403:F403"/>
    <mergeCell ref="B449:F449"/>
  </mergeCells>
  <pageMargins left="0.31496062992125984" right="0.19685039370078741" top="0.35433070866141736" bottom="0.44" header="0.31496062992125984" footer="0.31496062992125984"/>
  <pageSetup paperSize="9" orientation="portrait" r:id="rId1"/>
  <headerFooter>
    <oddFooter>&amp;C&amp;P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Эврика</vt:lpstr>
      <vt:lpstr>Инженерный класс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K.P.</dc:creator>
  <cp:lastModifiedBy>Алексей</cp:lastModifiedBy>
  <cp:lastPrinted>2019-02-15T12:46:48Z</cp:lastPrinted>
  <dcterms:created xsi:type="dcterms:W3CDTF">2017-06-01T09:24:17Z</dcterms:created>
  <dcterms:modified xsi:type="dcterms:W3CDTF">2019-06-20T08:43:58Z</dcterms:modified>
</cp:coreProperties>
</file>